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nnia Hernández\Desktop\"/>
    </mc:Choice>
  </mc:AlternateContent>
  <bookViews>
    <workbookView xWindow="0" yWindow="0" windowWidth="20400" windowHeight="7020"/>
  </bookViews>
  <sheets>
    <sheet name="DATOS_GENERALES_Y_CUANTIT_" sheetId="1" r:id="rId1"/>
    <sheet name="Hoja2" sheetId="2" state="hidden" r:id="rId2"/>
  </sheets>
  <definedNames>
    <definedName name="INSTITUCIÓN" localSheetId="0">DATOS_GENERALES_Y_CUANTIT_!#REF!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7" i="1" l="1"/>
  <c r="W27" i="1"/>
  <c r="V27" i="1"/>
  <c r="S27" i="1"/>
  <c r="R27" i="1"/>
  <c r="Q27" i="1"/>
  <c r="N27" i="1"/>
  <c r="M27" i="1"/>
  <c r="L27" i="1"/>
  <c r="I27" i="1"/>
  <c r="H27" i="1"/>
  <c r="G27" i="1"/>
  <c r="D27" i="1"/>
  <c r="C27" i="1"/>
  <c r="B27" i="1"/>
  <c r="Y26" i="1"/>
  <c r="T26" i="1"/>
  <c r="O26" i="1"/>
  <c r="J26" i="1"/>
  <c r="E26" i="1"/>
  <c r="Y25" i="1"/>
  <c r="T25" i="1"/>
  <c r="O25" i="1"/>
  <c r="J25" i="1"/>
  <c r="E25" i="1"/>
  <c r="Y24" i="1"/>
  <c r="T24" i="1"/>
  <c r="O24" i="1"/>
  <c r="J24" i="1"/>
  <c r="E24" i="1"/>
  <c r="Y23" i="1"/>
  <c r="T23" i="1"/>
  <c r="O23" i="1"/>
  <c r="J23" i="1"/>
  <c r="E23" i="1"/>
  <c r="AC22" i="1"/>
  <c r="AC27" i="1" s="1"/>
  <c r="Y22" i="1"/>
  <c r="T22" i="1"/>
  <c r="O22" i="1"/>
  <c r="J22" i="1"/>
  <c r="E22" i="1"/>
  <c r="E27" i="1" l="1"/>
  <c r="O27" i="1"/>
  <c r="Y27" i="1"/>
  <c r="AA23" i="1"/>
  <c r="AA24" i="1"/>
  <c r="AA25" i="1"/>
  <c r="AA26" i="1"/>
  <c r="J27" i="1"/>
  <c r="T27" i="1"/>
  <c r="AA22" i="1"/>
  <c r="U12" i="1"/>
  <c r="P11" i="1"/>
  <c r="O12" i="1" s="1"/>
  <c r="K22" i="1" s="1"/>
  <c r="I11" i="1"/>
  <c r="K26" i="1" l="1"/>
  <c r="P25" i="1"/>
  <c r="U24" i="1"/>
  <c r="Z23" i="1"/>
  <c r="F23" i="1"/>
  <c r="P22" i="1"/>
  <c r="Z26" i="1"/>
  <c r="F26" i="1"/>
  <c r="K25" i="1"/>
  <c r="P24" i="1"/>
  <c r="U23" i="1"/>
  <c r="AE22" i="1" s="1"/>
  <c r="AE27" i="1" s="1"/>
  <c r="U22" i="1"/>
  <c r="U26" i="1"/>
  <c r="Z25" i="1"/>
  <c r="F25" i="1"/>
  <c r="K24" i="1"/>
  <c r="P23" i="1"/>
  <c r="Z22" i="1"/>
  <c r="F22" i="1"/>
  <c r="P26" i="1"/>
  <c r="U25" i="1"/>
  <c r="Z24" i="1"/>
  <c r="F24" i="1"/>
  <c r="K23" i="1"/>
  <c r="K27" i="1" s="1"/>
  <c r="AA27" i="1"/>
  <c r="AG22" i="1" s="1"/>
  <c r="AB24" i="1" l="1"/>
  <c r="F27" i="1"/>
  <c r="AB22" i="1"/>
  <c r="AB25" i="1"/>
  <c r="AB23" i="1"/>
  <c r="Z27" i="1"/>
  <c r="U27" i="1"/>
  <c r="AB26" i="1"/>
  <c r="P27" i="1"/>
  <c r="AD22" i="1"/>
  <c r="AD27" i="1" s="1"/>
  <c r="AF22" i="1"/>
  <c r="AF27" i="1" s="1"/>
  <c r="AB27" i="1" l="1"/>
  <c r="AG27" i="1" s="1"/>
</calcChain>
</file>

<file path=xl/sharedStrings.xml><?xml version="1.0" encoding="utf-8"?>
<sst xmlns="http://schemas.openxmlformats.org/spreadsheetml/2006/main" count="141" uniqueCount="100">
  <si>
    <t>1) DATOS GENERALES INSTITUCIONALES.</t>
  </si>
  <si>
    <t>PERÍODO</t>
  </si>
  <si>
    <t>NOMBRE DE LA INSTITUCIÓN</t>
  </si>
  <si>
    <t>DATOS GENERALES</t>
  </si>
  <si>
    <t>DATOS PUESTOS FUERA DEL RSC*</t>
  </si>
  <si>
    <t>DATOS FUNCIONARIOS DENTRO DEL RSC</t>
  </si>
  <si>
    <t>DATOS FUNCIONARIOS EVALUADOS</t>
  </si>
  <si>
    <t xml:space="preserve"> CANTIDAD PUESTOS INSTITUCIONALES</t>
  </si>
  <si>
    <t>CANTIDAD PUESTOS DENTRO DEL RSC</t>
  </si>
  <si>
    <t>Sin Oposición</t>
  </si>
  <si>
    <t>CANTIDAD PUESTOS FUERA DEL RSC</t>
  </si>
  <si>
    <t>CANTIDAD DE PUESTOS FUERA DEL RSC</t>
  </si>
  <si>
    <t>Excluidos</t>
  </si>
  <si>
    <t>Confianza</t>
  </si>
  <si>
    <t>Exceptuados</t>
  </si>
  <si>
    <t>Otros</t>
  </si>
  <si>
    <t>FUNCIONARIOS DENTRO DEL RSC</t>
  </si>
  <si>
    <t>Funcionarios Evaluados</t>
  </si>
  <si>
    <t>Funcionarios con Disconformidad</t>
  </si>
  <si>
    <t>Funcionarios No Evaluados</t>
  </si>
  <si>
    <t>FUNCIONARIOS EVALUADOS</t>
  </si>
  <si>
    <t>Funcionarios evaluados en el periodo establecido</t>
  </si>
  <si>
    <t>Funcionarios evaluados  Extemporáneamente</t>
  </si>
  <si>
    <t>Ocupados en Propiedad</t>
  </si>
  <si>
    <t>Vacantes</t>
  </si>
  <si>
    <t>Con Interino</t>
  </si>
  <si>
    <t>Sin interino</t>
  </si>
  <si>
    <t>FEMENINO</t>
  </si>
  <si>
    <t>MASCULINO</t>
  </si>
  <si>
    <t>INTERSEX</t>
  </si>
  <si>
    <t>Enero a Diciembre 2020</t>
  </si>
  <si>
    <t>Ministerio de Trabajo y Seguridad Social (MTSS)</t>
  </si>
  <si>
    <t>TOTAL</t>
  </si>
  <si>
    <t>* Incluidos los puestos vacantes y ocupados fuera del RSC.</t>
  </si>
  <si>
    <t>Observación: En el período 2020 se eliminaron 36 puestos del MTSS</t>
  </si>
  <si>
    <t>Agencia de Protección de Datos de los Habitantes (PRODHAB) Ascrita al MJP</t>
  </si>
  <si>
    <t>Comisión Nacional de Prevención de Riesgos y Atención de Emergencias (CNE)</t>
  </si>
  <si>
    <t>Consejo de Seguridad Vial (COSEVI)</t>
  </si>
  <si>
    <t>Consejo de Transporte Público (CTP)</t>
  </si>
  <si>
    <t>Consejo Nacional de Concesiones (CNC)</t>
  </si>
  <si>
    <t>Consejo Nacional de Personas con Discapacidad (CONAPDIS) Adscrita al MTSS</t>
  </si>
  <si>
    <t>Consejo Nacional de Vialidad (CONAVI)</t>
  </si>
  <si>
    <t>Consejo Nacional del Adulto Mayor (CONAPAM)</t>
  </si>
  <si>
    <t>Dirección General de Aviación Civil</t>
  </si>
  <si>
    <t>Dirección General de Migración y Extranjería (DGME)</t>
  </si>
  <si>
    <t>Dirección General de Servicio Civil (DGSC)</t>
  </si>
  <si>
    <t>Dirección Nacional de Centros de Educación y Nutrición y de Centros Infantiles de Atención Integral (CEN-CINAI)</t>
  </si>
  <si>
    <t>Dirección Nacional de Desarrollo de la Comunidad (DINADECO)</t>
  </si>
  <si>
    <t>Dirección Nacional de Notariado (DNN)</t>
  </si>
  <si>
    <t>Fondo Nacional de Becas (FONABE)</t>
  </si>
  <si>
    <t>Fondo Nacional de Financiamiento Forestal (FONAFIFO)</t>
  </si>
  <si>
    <t>Imprenta Nacional</t>
  </si>
  <si>
    <t>Instituto Costarricense de Investigación y Enseñanza en Nutrición y Salud (INCIENSA)</t>
  </si>
  <si>
    <t>Instituto Costarricense sobre Drogas (ICD)</t>
  </si>
  <si>
    <t>Instituto sobre Alcoholismo y Farmacodependencia (IAFA)</t>
  </si>
  <si>
    <t>Intituto Nacional de Aprendizaje (INA)</t>
  </si>
  <si>
    <t>Laboratorio Costarricense de Metrología (LACOMET)</t>
  </si>
  <si>
    <t>Ministerio de Agricultura y Ganadería (MAG)</t>
  </si>
  <si>
    <t>Ministerio de Ambiente, Energía y Telecomunicaciones (MINAET)</t>
  </si>
  <si>
    <t>Ministerio de Ciencia y Tecnología (MICIT)</t>
  </si>
  <si>
    <t>Ministerio de Comercio Exterior (COMEX)</t>
  </si>
  <si>
    <t>Ministerio de Cultura y Juventud (MCJ) *</t>
  </si>
  <si>
    <t>Ministerio de Economia, Industri y Comercio (MEIC)</t>
  </si>
  <si>
    <t>Ministerio de Educación Pública (MEP)</t>
  </si>
  <si>
    <t>Ministerio de Gobernación y Policía</t>
  </si>
  <si>
    <t>Ministerio de Hacienda</t>
  </si>
  <si>
    <t>Ministerio de Justicia y Paz (MJP)</t>
  </si>
  <si>
    <t>Ministerio de la Presidencia</t>
  </si>
  <si>
    <t>Ministerio de Obras Públicas y Transportes (MOPT)</t>
  </si>
  <si>
    <t>Ministerio de Planificación Nacional y Política Económica (MIDEPLAN)</t>
  </si>
  <si>
    <t>Ministerio de Relaciones Exteriores y Culto</t>
  </si>
  <si>
    <t>Ministerio de Salud</t>
  </si>
  <si>
    <t>Ministerio de Seguridad Pública (MSP)</t>
  </si>
  <si>
    <t>Ministerio de Vivienda y Asentamientos Humanos (MIVAH)</t>
  </si>
  <si>
    <t>Procuraduría General de la República (PGR)</t>
  </si>
  <si>
    <t>Registro Nacional de la Propiedad</t>
  </si>
  <si>
    <t>Sistema Nacional de Áreas de Conservación (SINAC)</t>
  </si>
  <si>
    <t>Tribunal Administrativo de Transporte</t>
  </si>
  <si>
    <t>Tribunal de Servicio Civil</t>
  </si>
  <si>
    <t>Tribunal Registral Administrativo</t>
  </si>
  <si>
    <t>2) DATOS CUANTITATIVOS Y CUALITATIVOS DE LOS FUNCIONARIOS EVALUADOS DENTRO DEL RSC.</t>
  </si>
  <si>
    <t>ESTRATOS</t>
  </si>
  <si>
    <t>Excelente
Absoluto</t>
  </si>
  <si>
    <t>%</t>
  </si>
  <si>
    <t>Muy Bueno
Absoluto</t>
  </si>
  <si>
    <t>Bueno
Absoluto</t>
  </si>
  <si>
    <t>Regular
Absoluto</t>
  </si>
  <si>
    <t>Deficiente
Absoluto</t>
  </si>
  <si>
    <t>TOTAL POR EVALUACION CUANTITATIVA</t>
  </si>
  <si>
    <t xml:space="preserve">NO EVALUADOS
</t>
  </si>
  <si>
    <t>EVALUACIONES CON DISCONFORMIDAD</t>
  </si>
  <si>
    <t>TOTAL INSTITUCIONAL</t>
  </si>
  <si>
    <t>Gerencial</t>
  </si>
  <si>
    <t>Profesional</t>
  </si>
  <si>
    <t>Técnico</t>
  </si>
  <si>
    <t>Calificado</t>
  </si>
  <si>
    <t>Operativo</t>
  </si>
  <si>
    <t xml:space="preserve">                                               REPORTE DE RESULTADOS DEL PROCESO DE EVALUACION DEL DESEMPEÑO 2020</t>
  </si>
  <si>
    <t>PERSONAS FUNCIONARIAS DEL M.T.S.S.</t>
  </si>
  <si>
    <r>
      <t>*</t>
    </r>
    <r>
      <rPr>
        <b/>
        <sz val="9"/>
        <color rgb="FF000000"/>
        <rFont val="Times New Roman"/>
        <family val="1"/>
      </rPr>
      <t xml:space="preserve"> Intersex</t>
    </r>
    <r>
      <rPr>
        <sz val="9"/>
        <color rgb="FF000000"/>
        <rFont val="Times New Roman"/>
        <family val="1"/>
      </rPr>
      <t>: Población LGTBI.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</si>
</sst>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</font>
    <font>
      <sz val="10"/>
      <color rgb="FF000000"/>
      <name val="Arial"/>
    </font>
    <font>
      <sz val="9"/>
      <color rgb="FF000000"/>
      <name val="Calibri"/>
      <family val="2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66CC"/>
        <bgColor rgb="FF0066CC"/>
      </patternFill>
    </fill>
    <fill>
      <patternFill patternType="solid">
        <fgColor rgb="FF548DD4"/>
        <bgColor rgb="FF548DD4"/>
      </patternFill>
    </fill>
    <fill>
      <patternFill patternType="solid">
        <fgColor rgb="FF33CCCC"/>
        <bgColor rgb="FF33CCCC"/>
      </patternFill>
    </fill>
    <fill>
      <patternFill patternType="solid">
        <fgColor theme="5" tint="0.59999389629810485"/>
        <bgColor rgb="FF9933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rgb="FF9933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rgb="FF993300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rgb="FF00FF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66CC"/>
      </patternFill>
    </fill>
    <fill>
      <patternFill patternType="solid">
        <fgColor theme="6" tint="0.79998168889431442"/>
        <bgColor rgb="FFD99594"/>
      </patternFill>
    </fill>
    <fill>
      <patternFill patternType="solid">
        <fgColor theme="6" tint="0.79998168889431442"/>
        <bgColor rgb="FF339966"/>
      </patternFill>
    </fill>
    <fill>
      <patternFill patternType="solid">
        <fgColor theme="6" tint="0.79998168889431442"/>
        <bgColor rgb="FF548DD4"/>
      </patternFill>
    </fill>
    <fill>
      <patternFill patternType="solid">
        <fgColor theme="6" tint="0.79998168889431442"/>
        <bgColor rgb="FF666699"/>
      </patternFill>
    </fill>
    <fill>
      <patternFill patternType="solid">
        <fgColor theme="6" tint="0.79998168889431442"/>
        <bgColor rgb="FF92CDDC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rgb="FF993300"/>
      </patternFill>
    </fill>
    <fill>
      <patternFill patternType="solid">
        <fgColor theme="6" tint="0.79998168889431442"/>
        <bgColor rgb="FFFF99CC"/>
      </patternFill>
    </fill>
    <fill>
      <patternFill patternType="solid">
        <fgColor theme="6" tint="0.79998168889431442"/>
        <bgColor rgb="FFD6E3BC"/>
      </patternFill>
    </fill>
    <fill>
      <patternFill patternType="solid">
        <fgColor theme="6" tint="0.79998168889431442"/>
        <bgColor rgb="FF99CCFF"/>
      </patternFill>
    </fill>
    <fill>
      <patternFill patternType="solid">
        <fgColor theme="6" tint="0.79998168889431442"/>
        <bgColor rgb="FFCCC0D9"/>
      </patternFill>
    </fill>
    <fill>
      <patternFill patternType="solid">
        <fgColor theme="6" tint="0.79998168889431442"/>
        <bgColor rgb="FFB2A1C7"/>
      </patternFill>
    </fill>
    <fill>
      <patternFill patternType="solid">
        <fgColor theme="4" tint="0.79998168889431442"/>
        <bgColor rgb="FF0066CC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 applyFont="1" applyAlignment="1"/>
    <xf numFmtId="0" fontId="0" fillId="2" borderId="1" xfId="0" applyFont="1" applyFill="1" applyBorder="1" applyAlignment="1"/>
    <xf numFmtId="0" fontId="0" fillId="0" borderId="0" xfId="0" applyFont="1" applyAlignment="1"/>
    <xf numFmtId="0" fontId="1" fillId="0" borderId="23" xfId="0" applyFont="1" applyBorder="1" applyAlignment="1"/>
    <xf numFmtId="0" fontId="3" fillId="2" borderId="4" xfId="0" applyFont="1" applyFill="1" applyBorder="1"/>
    <xf numFmtId="0" fontId="3" fillId="0" borderId="0" xfId="0" applyFont="1"/>
    <xf numFmtId="0" fontId="4" fillId="2" borderId="4" xfId="0" applyFont="1" applyFill="1" applyBorder="1" applyAlignment="1">
      <alignment wrapText="1"/>
    </xf>
    <xf numFmtId="0" fontId="5" fillId="0" borderId="4" xfId="0" applyFont="1" applyBorder="1"/>
    <xf numFmtId="0" fontId="6" fillId="2" borderId="4" xfId="0" applyFont="1" applyFill="1" applyBorder="1"/>
    <xf numFmtId="0" fontId="7" fillId="10" borderId="2" xfId="0" applyFont="1" applyFill="1" applyBorder="1" applyAlignment="1">
      <alignment horizontal="left" vertical="center" wrapText="1"/>
    </xf>
    <xf numFmtId="0" fontId="8" fillId="12" borderId="3" xfId="0" applyFont="1" applyFill="1" applyBorder="1"/>
    <xf numFmtId="0" fontId="8" fillId="12" borderId="4" xfId="0" applyFont="1" applyFill="1" applyBorder="1"/>
    <xf numFmtId="0" fontId="9" fillId="2" borderId="1" xfId="0" applyFont="1" applyFill="1" applyBorder="1" applyAlignment="1"/>
    <xf numFmtId="0" fontId="7" fillId="13" borderId="5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>
      <alignment horizontal="center" vertical="center" wrapText="1"/>
    </xf>
    <xf numFmtId="0" fontId="8" fillId="14" borderId="10" xfId="0" applyFont="1" applyFill="1" applyBorder="1"/>
    <xf numFmtId="0" fontId="8" fillId="14" borderId="11" xfId="0" applyFont="1" applyFill="1" applyBorder="1"/>
    <xf numFmtId="0" fontId="7" fillId="14" borderId="9" xfId="0" applyFont="1" applyFill="1" applyBorder="1" applyAlignment="1">
      <alignment horizontal="center" vertical="center"/>
    </xf>
    <xf numFmtId="0" fontId="8" fillId="14" borderId="12" xfId="0" applyFont="1" applyFill="1" applyBorder="1"/>
    <xf numFmtId="0" fontId="8" fillId="14" borderId="13" xfId="0" applyFont="1" applyFill="1" applyBorder="1"/>
    <xf numFmtId="0" fontId="7" fillId="15" borderId="5" xfId="0" applyFont="1" applyFill="1" applyBorder="1" applyAlignment="1">
      <alignment horizontal="center" vertical="center" wrapText="1"/>
    </xf>
    <xf numFmtId="0" fontId="7" fillId="16" borderId="9" xfId="0" applyFont="1" applyFill="1" applyBorder="1" applyAlignment="1">
      <alignment horizontal="center" vertical="center" wrapText="1"/>
    </xf>
    <xf numFmtId="0" fontId="7" fillId="16" borderId="5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8" fillId="14" borderId="7" xfId="0" applyFont="1" applyFill="1" applyBorder="1"/>
    <xf numFmtId="0" fontId="8" fillId="14" borderId="8" xfId="0" applyFont="1" applyFill="1" applyBorder="1"/>
    <xf numFmtId="0" fontId="7" fillId="18" borderId="6" xfId="0" applyFont="1" applyFill="1" applyBorder="1" applyAlignment="1">
      <alignment horizontal="center" vertical="center" wrapText="1"/>
    </xf>
    <xf numFmtId="0" fontId="7" fillId="19" borderId="5" xfId="0" applyFont="1" applyFill="1" applyBorder="1" applyAlignment="1">
      <alignment horizontal="center" vertical="center" wrapText="1"/>
    </xf>
    <xf numFmtId="0" fontId="9" fillId="14" borderId="0" xfId="0" applyFont="1" applyFill="1" applyAlignment="1"/>
    <xf numFmtId="0" fontId="8" fillId="14" borderId="14" xfId="0" applyFont="1" applyFill="1" applyBorder="1"/>
    <xf numFmtId="0" fontId="8" fillId="14" borderId="15" xfId="0" applyFont="1" applyFill="1" applyBorder="1"/>
    <xf numFmtId="0" fontId="8" fillId="14" borderId="16" xfId="0" applyFont="1" applyFill="1" applyBorder="1"/>
    <xf numFmtId="0" fontId="8" fillId="14" borderId="17" xfId="0" applyFont="1" applyFill="1" applyBorder="1"/>
    <xf numFmtId="0" fontId="8" fillId="14" borderId="18" xfId="0" applyFont="1" applyFill="1" applyBorder="1"/>
    <xf numFmtId="0" fontId="7" fillId="15" borderId="19" xfId="0" applyFont="1" applyFill="1" applyBorder="1" applyAlignment="1">
      <alignment horizontal="center" vertical="center" wrapText="1"/>
    </xf>
    <xf numFmtId="0" fontId="7" fillId="15" borderId="20" xfId="0" applyFont="1" applyFill="1" applyBorder="1" applyAlignment="1">
      <alignment horizontal="center" vertical="center" wrapText="1"/>
    </xf>
    <xf numFmtId="0" fontId="7" fillId="20" borderId="19" xfId="0" applyFont="1" applyFill="1" applyBorder="1" applyAlignment="1">
      <alignment horizontal="center" vertical="center" wrapText="1"/>
    </xf>
    <xf numFmtId="0" fontId="7" fillId="20" borderId="20" xfId="0" applyFont="1" applyFill="1" applyBorder="1" applyAlignment="1">
      <alignment horizontal="center" vertical="center" wrapText="1"/>
    </xf>
    <xf numFmtId="0" fontId="7" fillId="21" borderId="19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>
      <alignment horizontal="center" vertical="center" wrapText="1"/>
    </xf>
    <xf numFmtId="0" fontId="9" fillId="22" borderId="20" xfId="0" applyFont="1" applyFill="1" applyBorder="1" applyAlignment="1">
      <alignment horizontal="center" vertical="center"/>
    </xf>
    <xf numFmtId="0" fontId="9" fillId="23" borderId="19" xfId="0" applyFont="1" applyFill="1" applyBorder="1" applyAlignment="1">
      <alignment horizontal="center" vertical="center"/>
    </xf>
    <xf numFmtId="0" fontId="9" fillId="23" borderId="21" xfId="0" applyFont="1" applyFill="1" applyBorder="1" applyAlignment="1">
      <alignment horizontal="center" vertical="center"/>
    </xf>
    <xf numFmtId="0" fontId="9" fillId="23" borderId="21" xfId="0" applyFont="1" applyFill="1" applyBorder="1" applyAlignment="1">
      <alignment horizontal="center" vertical="center" wrapText="1"/>
    </xf>
    <xf numFmtId="0" fontId="9" fillId="22" borderId="19" xfId="0" applyFont="1" applyFill="1" applyBorder="1" applyAlignment="1">
      <alignment horizontal="center" vertical="center"/>
    </xf>
    <xf numFmtId="0" fontId="9" fillId="24" borderId="19" xfId="0" applyFont="1" applyFill="1" applyBorder="1" applyAlignment="1">
      <alignment horizontal="center" vertical="center"/>
    </xf>
    <xf numFmtId="0" fontId="9" fillId="22" borderId="22" xfId="0" applyFont="1" applyFill="1" applyBorder="1" applyAlignment="1">
      <alignment horizontal="center" vertical="center"/>
    </xf>
    <xf numFmtId="0" fontId="9" fillId="25" borderId="19" xfId="0" applyFont="1" applyFill="1" applyBorder="1" applyAlignment="1">
      <alignment horizontal="center" vertical="center"/>
    </xf>
    <xf numFmtId="0" fontId="9" fillId="25" borderId="20" xfId="0" applyFont="1" applyFill="1" applyBorder="1" applyAlignment="1">
      <alignment horizontal="center" vertical="center"/>
    </xf>
    <xf numFmtId="0" fontId="9" fillId="26" borderId="19" xfId="0" applyFont="1" applyFill="1" applyBorder="1" applyAlignment="1">
      <alignment horizontal="center" vertical="center"/>
    </xf>
    <xf numFmtId="0" fontId="9" fillId="11" borderId="1" xfId="0" applyFont="1" applyFill="1" applyBorder="1" applyAlignment="1"/>
    <xf numFmtId="0" fontId="7" fillId="27" borderId="19" xfId="0" applyFont="1" applyFill="1" applyBorder="1" applyAlignment="1">
      <alignment horizontal="center" vertical="center"/>
    </xf>
    <xf numFmtId="0" fontId="9" fillId="0" borderId="0" xfId="0" applyFont="1" applyAlignment="1"/>
    <xf numFmtId="0" fontId="9" fillId="2" borderId="2" xfId="0" applyFont="1" applyFill="1" applyBorder="1" applyAlignment="1">
      <alignment horizontal="left"/>
    </xf>
    <xf numFmtId="0" fontId="8" fillId="0" borderId="3" xfId="0" applyFont="1" applyBorder="1"/>
    <xf numFmtId="0" fontId="2" fillId="0" borderId="0" xfId="0" applyFont="1" applyAlignment="1"/>
    <xf numFmtId="0" fontId="7" fillId="6" borderId="2" xfId="0" applyFont="1" applyFill="1" applyBorder="1" applyAlignment="1">
      <alignment horizontal="left" vertical="center" wrapText="1"/>
    </xf>
    <xf numFmtId="0" fontId="8" fillId="7" borderId="3" xfId="0" applyFont="1" applyFill="1" applyBorder="1"/>
    <xf numFmtId="0" fontId="8" fillId="7" borderId="4" xfId="0" applyFont="1" applyFill="1" applyBorder="1"/>
    <xf numFmtId="0" fontId="7" fillId="8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9" borderId="12" xfId="0" applyFont="1" applyFill="1" applyBorder="1"/>
    <xf numFmtId="0" fontId="8" fillId="0" borderId="12" xfId="0" applyFont="1" applyBorder="1"/>
    <xf numFmtId="0" fontId="8" fillId="9" borderId="18" xfId="0" applyFont="1" applyFill="1" applyBorder="1"/>
    <xf numFmtId="0" fontId="7" fillId="8" borderId="19" xfId="0" applyFont="1" applyFill="1" applyBorder="1" applyAlignment="1">
      <alignment horizontal="center" vertical="center" wrapText="1"/>
    </xf>
    <xf numFmtId="0" fontId="8" fillId="0" borderId="18" xfId="0" applyFont="1" applyBorder="1"/>
    <xf numFmtId="0" fontId="7" fillId="8" borderId="24" xfId="0" applyFont="1" applyFill="1" applyBorder="1" applyAlignment="1">
      <alignment horizontal="center" vertical="center" wrapText="1"/>
    </xf>
    <xf numFmtId="0" fontId="9" fillId="0" borderId="13" xfId="0" applyFont="1" applyBorder="1" applyAlignment="1"/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10" fontId="9" fillId="0" borderId="17" xfId="0" applyNumberFormat="1" applyFont="1" applyBorder="1" applyAlignment="1">
      <alignment horizontal="center"/>
    </xf>
    <xf numFmtId="10" fontId="9" fillId="0" borderId="18" xfId="0" applyNumberFormat="1" applyFont="1" applyBorder="1" applyAlignment="1">
      <alignment horizontal="center"/>
    </xf>
    <xf numFmtId="10" fontId="9" fillId="0" borderId="15" xfId="0" applyNumberFormat="1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 vertical="center"/>
    </xf>
    <xf numFmtId="10" fontId="9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/>
    <xf numFmtId="1" fontId="9" fillId="0" borderId="19" xfId="0" applyNumberFormat="1" applyFont="1" applyBorder="1" applyAlignment="1">
      <alignment horizontal="center"/>
    </xf>
    <xf numFmtId="0" fontId="9" fillId="0" borderId="6" xfId="0" applyFont="1" applyBorder="1" applyAlignment="1"/>
    <xf numFmtId="0" fontId="9" fillId="0" borderId="13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/>
    </xf>
    <xf numFmtId="0" fontId="7" fillId="8" borderId="20" xfId="0" applyFont="1" applyFill="1" applyBorder="1" applyAlignment="1">
      <alignment horizontal="left" vertical="center" wrapText="1"/>
    </xf>
    <xf numFmtId="10" fontId="7" fillId="5" borderId="25" xfId="0" applyNumberFormat="1" applyFont="1" applyFill="1" applyBorder="1" applyAlignment="1">
      <alignment horizontal="center" vertical="center" wrapText="1"/>
    </xf>
    <xf numFmtId="10" fontId="7" fillId="5" borderId="22" xfId="0" applyNumberFormat="1" applyFont="1" applyFill="1" applyBorder="1" applyAlignment="1">
      <alignment horizontal="center" vertical="center" wrapText="1"/>
    </xf>
    <xf numFmtId="10" fontId="7" fillId="5" borderId="19" xfId="0" applyNumberFormat="1" applyFont="1" applyFill="1" applyBorder="1" applyAlignment="1">
      <alignment horizontal="center" vertical="center" wrapText="1"/>
    </xf>
    <xf numFmtId="1" fontId="7" fillId="3" borderId="19" xfId="0" applyNumberFormat="1" applyFont="1" applyFill="1" applyBorder="1" applyAlignment="1">
      <alignment horizontal="center" vertical="center" wrapText="1"/>
    </xf>
    <xf numFmtId="9" fontId="7" fillId="8" borderId="19" xfId="0" applyNumberFormat="1" applyFont="1" applyFill="1" applyBorder="1" applyAlignment="1">
      <alignment horizontal="center" vertical="center" wrapText="1"/>
    </xf>
    <xf numFmtId="0" fontId="7" fillId="28" borderId="6" xfId="0" applyFont="1" applyFill="1" applyBorder="1" applyAlignment="1">
      <alignment horizontal="center" vertical="center" wrapText="1"/>
    </xf>
    <xf numFmtId="0" fontId="8" fillId="29" borderId="7" xfId="0" applyFont="1" applyFill="1" applyBorder="1"/>
    <xf numFmtId="0" fontId="8" fillId="29" borderId="8" xfId="0" applyFont="1" applyFill="1" applyBorder="1"/>
    <xf numFmtId="0" fontId="8" fillId="29" borderId="15" xfId="0" applyFont="1" applyFill="1" applyBorder="1"/>
    <xf numFmtId="0" fontId="8" fillId="29" borderId="16" xfId="0" applyFont="1" applyFill="1" applyBorder="1"/>
    <xf numFmtId="0" fontId="8" fillId="29" borderId="17" xfId="0" applyFont="1" applyFill="1" applyBorder="1"/>
    <xf numFmtId="0" fontId="7" fillId="28" borderId="19" xfId="0" applyFont="1" applyFill="1" applyBorder="1" applyAlignment="1">
      <alignment horizontal="center" vertical="center" wrapText="1"/>
    </xf>
    <xf numFmtId="3" fontId="7" fillId="28" borderId="19" xfId="0" applyNumberFormat="1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8" fillId="29" borderId="12" xfId="0" applyFont="1" applyFill="1" applyBorder="1"/>
    <xf numFmtId="0" fontId="8" fillId="29" borderId="18" xfId="0" applyFont="1" applyFill="1" applyBorder="1"/>
    <xf numFmtId="1" fontId="7" fillId="28" borderId="19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/>
    <xf numFmtId="0" fontId="10" fillId="2" borderId="4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wrapText="1"/>
    </xf>
    <xf numFmtId="0" fontId="11" fillId="0" borderId="4" xfId="0" applyFont="1" applyBorder="1"/>
    <xf numFmtId="0" fontId="12" fillId="2" borderId="4" xfId="0" applyFont="1" applyFill="1" applyBorder="1"/>
    <xf numFmtId="0" fontId="10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1</xdr:col>
      <xdr:colOff>685800</xdr:colOff>
      <xdr:row>3</xdr:row>
      <xdr:rowOff>132609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54471281-AA35-4A76-BC78-FDBAC1B23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76200"/>
          <a:ext cx="1266825" cy="713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04"/>
  <sheetViews>
    <sheetView tabSelected="1" workbookViewId="0">
      <selection activeCell="B3" sqref="B3:E3"/>
    </sheetView>
  </sheetViews>
  <sheetFormatPr baseColWidth="10" defaultColWidth="14.42578125" defaultRowHeight="15" customHeight="1" x14ac:dyDescent="0.25"/>
  <cols>
    <col min="1" max="1" width="14.140625" customWidth="1"/>
    <col min="2" max="2" width="18.28515625" customWidth="1"/>
    <col min="3" max="3" width="18.5703125" customWidth="1"/>
    <col min="4" max="4" width="10.28515625" customWidth="1"/>
    <col min="5" max="5" width="8" customWidth="1"/>
    <col min="6" max="6" width="7.140625" customWidth="1"/>
    <col min="7" max="7" width="8.42578125" customWidth="1"/>
    <col min="8" max="8" width="13.85546875" customWidth="1"/>
    <col min="9" max="9" width="14.5703125" customWidth="1"/>
    <col min="10" max="10" width="8.7109375" customWidth="1"/>
    <col min="11" max="11" width="9" customWidth="1"/>
    <col min="12" max="12" width="11" customWidth="1"/>
    <col min="13" max="13" width="6.85546875" customWidth="1"/>
    <col min="14" max="14" width="9.42578125" customWidth="1"/>
    <col min="15" max="15" width="10.28515625" customWidth="1"/>
    <col min="16" max="16" width="10.140625" customWidth="1"/>
    <col min="17" max="17" width="8.85546875" customWidth="1"/>
    <col min="18" max="18" width="9.7109375" customWidth="1"/>
    <col min="19" max="20" width="8.85546875" customWidth="1"/>
    <col min="21" max="21" width="9.85546875" customWidth="1"/>
    <col min="22" max="23" width="9.140625" customWidth="1"/>
    <col min="24" max="24" width="10.5703125" customWidth="1"/>
    <col min="25" max="25" width="9.140625" customWidth="1"/>
    <col min="26" max="26" width="13.7109375" customWidth="1"/>
    <col min="27" max="27" width="17.5703125" customWidth="1"/>
    <col min="28" max="28" width="18.28515625" customWidth="1"/>
    <col min="30" max="30" width="14.42578125" customWidth="1"/>
    <col min="32" max="33" width="14.42578125" customWidth="1"/>
  </cols>
  <sheetData>
    <row r="1" spans="1:28" s="5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8" s="5" customFormat="1" ht="18" customHeight="1" x14ac:dyDescent="0.3">
      <c r="A2" s="4"/>
      <c r="B2" s="107" t="s">
        <v>97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4"/>
      <c r="T2" s="4"/>
      <c r="U2" s="4"/>
    </row>
    <row r="3" spans="1:28" s="5" customFormat="1" ht="18.75" customHeight="1" x14ac:dyDescent="0.3">
      <c r="A3" s="4"/>
      <c r="B3" s="108"/>
      <c r="C3" s="109"/>
      <c r="D3" s="109"/>
      <c r="E3" s="109"/>
      <c r="F3" s="110"/>
      <c r="G3" s="111" t="s">
        <v>98</v>
      </c>
      <c r="H3" s="111"/>
      <c r="I3" s="111"/>
      <c r="J3" s="111"/>
      <c r="K3" s="111"/>
      <c r="L3" s="111"/>
      <c r="M3" s="111"/>
      <c r="N3" s="111"/>
      <c r="O3" s="111"/>
      <c r="P3" s="111"/>
      <c r="Q3" s="110"/>
      <c r="R3" s="110"/>
      <c r="S3" s="4"/>
      <c r="T3" s="4"/>
      <c r="U3" s="4"/>
    </row>
    <row r="4" spans="1:28" s="5" customFormat="1" ht="18.75" customHeight="1" x14ac:dyDescent="0.25">
      <c r="A4" s="4"/>
      <c r="B4" s="6"/>
      <c r="C4" s="7"/>
      <c r="D4" s="7"/>
      <c r="E4" s="7"/>
      <c r="F4" s="8"/>
      <c r="G4" s="8"/>
      <c r="H4" s="8"/>
      <c r="I4" s="8"/>
      <c r="J4" s="8"/>
      <c r="K4" s="8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8" s="54" customFormat="1" ht="36" customHeight="1" x14ac:dyDescent="0.2">
      <c r="A5" s="9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1"/>
    </row>
    <row r="6" spans="1:28" s="54" customFormat="1" ht="27.75" customHeight="1" x14ac:dyDescent="0.2">
      <c r="A6" s="13" t="s">
        <v>1</v>
      </c>
      <c r="B6" s="14" t="s">
        <v>2</v>
      </c>
      <c r="C6" s="15" t="s">
        <v>3</v>
      </c>
      <c r="D6" s="16"/>
      <c r="E6" s="16"/>
      <c r="F6" s="16"/>
      <c r="G6" s="16"/>
      <c r="H6" s="17"/>
      <c r="I6" s="15" t="s">
        <v>4</v>
      </c>
      <c r="J6" s="16"/>
      <c r="K6" s="16"/>
      <c r="L6" s="16"/>
      <c r="M6" s="17"/>
      <c r="N6" s="18" t="s">
        <v>5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7"/>
      <c r="Z6" s="15" t="s">
        <v>6</v>
      </c>
      <c r="AA6" s="16"/>
      <c r="AB6" s="17"/>
    </row>
    <row r="7" spans="1:28" s="54" customFormat="1" ht="23.25" customHeight="1" x14ac:dyDescent="0.2">
      <c r="A7" s="19"/>
      <c r="B7" s="20"/>
      <c r="C7" s="21" t="s">
        <v>7</v>
      </c>
      <c r="D7" s="22" t="s">
        <v>8</v>
      </c>
      <c r="E7" s="16"/>
      <c r="F7" s="17"/>
      <c r="G7" s="23" t="s">
        <v>9</v>
      </c>
      <c r="H7" s="23" t="s">
        <v>10</v>
      </c>
      <c r="I7" s="21" t="s">
        <v>11</v>
      </c>
      <c r="J7" s="24" t="s">
        <v>12</v>
      </c>
      <c r="K7" s="24" t="s">
        <v>13</v>
      </c>
      <c r="L7" s="24" t="s">
        <v>14</v>
      </c>
      <c r="M7" s="24" t="s">
        <v>15</v>
      </c>
      <c r="N7" s="25" t="s">
        <v>16</v>
      </c>
      <c r="O7" s="26"/>
      <c r="P7" s="27"/>
      <c r="Q7" s="28" t="s">
        <v>17</v>
      </c>
      <c r="R7" s="26"/>
      <c r="S7" s="27"/>
      <c r="T7" s="28" t="s">
        <v>18</v>
      </c>
      <c r="U7" s="26"/>
      <c r="V7" s="27"/>
      <c r="W7" s="28" t="s">
        <v>19</v>
      </c>
      <c r="X7" s="26"/>
      <c r="Y7" s="27"/>
      <c r="Z7" s="21" t="s">
        <v>20</v>
      </c>
      <c r="AA7" s="29" t="s">
        <v>21</v>
      </c>
      <c r="AB7" s="29" t="s">
        <v>22</v>
      </c>
    </row>
    <row r="8" spans="1:28" s="54" customFormat="1" ht="21" customHeight="1" x14ac:dyDescent="0.2">
      <c r="A8" s="19"/>
      <c r="B8" s="20"/>
      <c r="C8" s="19"/>
      <c r="D8" s="23" t="s">
        <v>23</v>
      </c>
      <c r="E8" s="22" t="s">
        <v>24</v>
      </c>
      <c r="F8" s="17"/>
      <c r="G8" s="19"/>
      <c r="H8" s="19"/>
      <c r="I8" s="19"/>
      <c r="J8" s="19"/>
      <c r="K8" s="19"/>
      <c r="L8" s="19"/>
      <c r="M8" s="19"/>
      <c r="N8" s="20"/>
      <c r="O8" s="30"/>
      <c r="P8" s="31"/>
      <c r="Q8" s="20"/>
      <c r="R8" s="30"/>
      <c r="S8" s="31"/>
      <c r="T8" s="20"/>
      <c r="U8" s="30"/>
      <c r="V8" s="31"/>
      <c r="W8" s="20"/>
      <c r="X8" s="30"/>
      <c r="Y8" s="31"/>
      <c r="Z8" s="19"/>
      <c r="AA8" s="19"/>
      <c r="AB8" s="19"/>
    </row>
    <row r="9" spans="1:28" s="54" customFormat="1" ht="21" customHeight="1" x14ac:dyDescent="0.2">
      <c r="A9" s="19"/>
      <c r="B9" s="20"/>
      <c r="C9" s="19"/>
      <c r="D9" s="19"/>
      <c r="E9" s="23" t="s">
        <v>25</v>
      </c>
      <c r="F9" s="23" t="s">
        <v>26</v>
      </c>
      <c r="G9" s="19"/>
      <c r="H9" s="19"/>
      <c r="I9" s="19"/>
      <c r="J9" s="19"/>
      <c r="K9" s="19"/>
      <c r="L9" s="19"/>
      <c r="M9" s="19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/>
      <c r="Z9" s="19"/>
      <c r="AA9" s="19"/>
      <c r="AB9" s="19"/>
    </row>
    <row r="10" spans="1:28" s="54" customFormat="1" ht="27.75" customHeight="1" x14ac:dyDescent="0.2">
      <c r="A10" s="35"/>
      <c r="B10" s="32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 t="s">
        <v>27</v>
      </c>
      <c r="O10" s="37" t="s">
        <v>28</v>
      </c>
      <c r="P10" s="36" t="s">
        <v>29</v>
      </c>
      <c r="Q10" s="38" t="s">
        <v>27</v>
      </c>
      <c r="R10" s="39" t="s">
        <v>28</v>
      </c>
      <c r="S10" s="39" t="s">
        <v>29</v>
      </c>
      <c r="T10" s="38" t="s">
        <v>27</v>
      </c>
      <c r="U10" s="39" t="s">
        <v>28</v>
      </c>
      <c r="V10" s="38" t="s">
        <v>29</v>
      </c>
      <c r="W10" s="38" t="s">
        <v>27</v>
      </c>
      <c r="X10" s="39" t="s">
        <v>28</v>
      </c>
      <c r="Y10" s="38" t="s">
        <v>29</v>
      </c>
      <c r="Z10" s="35"/>
      <c r="AA10" s="35"/>
      <c r="AB10" s="35"/>
    </row>
    <row r="11" spans="1:28" s="54" customFormat="1" ht="67.5" customHeight="1" x14ac:dyDescent="0.2">
      <c r="A11" s="40" t="s">
        <v>30</v>
      </c>
      <c r="B11" s="41" t="s">
        <v>31</v>
      </c>
      <c r="C11" s="42">
        <v>727</v>
      </c>
      <c r="D11" s="43">
        <v>357</v>
      </c>
      <c r="E11" s="43">
        <v>333</v>
      </c>
      <c r="F11" s="43">
        <v>11</v>
      </c>
      <c r="G11" s="44">
        <v>0</v>
      </c>
      <c r="H11" s="45">
        <v>26</v>
      </c>
      <c r="I11" s="46">
        <f>J11+K11+L11+M11</f>
        <v>26</v>
      </c>
      <c r="J11" s="47">
        <v>0</v>
      </c>
      <c r="K11" s="47">
        <v>21</v>
      </c>
      <c r="L11" s="47">
        <v>5</v>
      </c>
      <c r="M11" s="47">
        <v>0</v>
      </c>
      <c r="N11" s="46">
        <v>432</v>
      </c>
      <c r="O11" s="48">
        <v>284</v>
      </c>
      <c r="P11" s="48">
        <f>S11+V11+Y11</f>
        <v>0</v>
      </c>
      <c r="Q11" s="49">
        <v>388</v>
      </c>
      <c r="R11" s="50">
        <v>259</v>
      </c>
      <c r="S11" s="50">
        <v>0</v>
      </c>
      <c r="T11" s="50">
        <v>1</v>
      </c>
      <c r="U11" s="50"/>
      <c r="V11" s="49"/>
      <c r="W11" s="50">
        <v>43</v>
      </c>
      <c r="X11" s="50">
        <v>25</v>
      </c>
      <c r="Y11" s="50"/>
      <c r="Z11" s="46">
        <v>647</v>
      </c>
      <c r="AA11" s="51">
        <v>647</v>
      </c>
      <c r="AB11" s="51"/>
    </row>
    <row r="12" spans="1:28" s="54" customFormat="1" ht="44.25" customHeight="1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3" t="s">
        <v>32</v>
      </c>
      <c r="O12" s="53">
        <f>N11+O11+P11</f>
        <v>716</v>
      </c>
      <c r="P12" s="52"/>
      <c r="Q12" s="53" t="s">
        <v>32</v>
      </c>
      <c r="R12" s="53">
        <v>647</v>
      </c>
      <c r="S12" s="52"/>
      <c r="T12" s="53" t="s">
        <v>32</v>
      </c>
      <c r="U12" s="53">
        <f>T11+U11+V11</f>
        <v>1</v>
      </c>
      <c r="V12" s="52"/>
      <c r="W12" s="53" t="s">
        <v>32</v>
      </c>
      <c r="X12" s="53">
        <v>68</v>
      </c>
      <c r="Y12" s="52"/>
      <c r="Z12" s="52"/>
      <c r="AA12" s="52"/>
      <c r="AB12" s="52"/>
    </row>
    <row r="13" spans="1:28" s="106" customFormat="1" ht="15.75" customHeight="1" x14ac:dyDescent="0.2">
      <c r="A13" s="106" t="s">
        <v>33</v>
      </c>
    </row>
    <row r="14" spans="1:28" s="54" customFormat="1" ht="15.75" customHeight="1" x14ac:dyDescent="0.2">
      <c r="A14" s="55" t="s">
        <v>99</v>
      </c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52"/>
      <c r="V14" s="12"/>
      <c r="W14" s="12"/>
      <c r="X14" s="12"/>
      <c r="Y14" s="12"/>
      <c r="Z14" s="12"/>
      <c r="AA14" s="12"/>
      <c r="AB14" s="12"/>
    </row>
    <row r="15" spans="1:28" s="54" customFormat="1" ht="15.75" customHeight="1" x14ac:dyDescent="0.2">
      <c r="A15" s="105" t="s">
        <v>34</v>
      </c>
      <c r="B15" s="105"/>
      <c r="C15" s="105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s="54" customFormat="1" ht="15.75" customHeight="1" x14ac:dyDescent="0.2"/>
    <row r="17" spans="1:34" s="54" customFormat="1" ht="15.75" customHeight="1" x14ac:dyDescent="0.2"/>
    <row r="18" spans="1:34" s="2" customFormat="1" ht="30.75" customHeight="1" x14ac:dyDescent="0.25">
      <c r="A18" s="58" t="s">
        <v>80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60"/>
      <c r="AH18" s="54"/>
    </row>
    <row r="19" spans="1:34" s="2" customFormat="1" ht="15" customHeight="1" x14ac:dyDescent="0.25">
      <c r="A19" s="61" t="s">
        <v>81</v>
      </c>
      <c r="B19" s="93" t="s">
        <v>82</v>
      </c>
      <c r="C19" s="94"/>
      <c r="D19" s="94"/>
      <c r="E19" s="95"/>
      <c r="F19" s="62" t="s">
        <v>83</v>
      </c>
      <c r="G19" s="93" t="s">
        <v>84</v>
      </c>
      <c r="H19" s="94"/>
      <c r="I19" s="94"/>
      <c r="J19" s="95"/>
      <c r="K19" s="62" t="s">
        <v>83</v>
      </c>
      <c r="L19" s="93" t="s">
        <v>85</v>
      </c>
      <c r="M19" s="94"/>
      <c r="N19" s="94"/>
      <c r="O19" s="95"/>
      <c r="P19" s="62" t="s">
        <v>83</v>
      </c>
      <c r="Q19" s="93" t="s">
        <v>86</v>
      </c>
      <c r="R19" s="94"/>
      <c r="S19" s="94"/>
      <c r="T19" s="95"/>
      <c r="U19" s="62" t="s">
        <v>83</v>
      </c>
      <c r="V19" s="93" t="s">
        <v>87</v>
      </c>
      <c r="W19" s="94"/>
      <c r="X19" s="94"/>
      <c r="Y19" s="95"/>
      <c r="Z19" s="62" t="s">
        <v>83</v>
      </c>
      <c r="AA19" s="101" t="s">
        <v>88</v>
      </c>
      <c r="AB19" s="62" t="s">
        <v>83</v>
      </c>
      <c r="AC19" s="63" t="s">
        <v>89</v>
      </c>
      <c r="AD19" s="62" t="s">
        <v>83</v>
      </c>
      <c r="AE19" s="63" t="s">
        <v>90</v>
      </c>
      <c r="AF19" s="62" t="s">
        <v>83</v>
      </c>
      <c r="AG19" s="61" t="s">
        <v>91</v>
      </c>
      <c r="AH19" s="54"/>
    </row>
    <row r="20" spans="1:34" s="2" customFormat="1" ht="34.5" customHeight="1" x14ac:dyDescent="0.25">
      <c r="A20" s="64"/>
      <c r="B20" s="96"/>
      <c r="C20" s="97"/>
      <c r="D20" s="97"/>
      <c r="E20" s="98"/>
      <c r="F20" s="65"/>
      <c r="G20" s="96"/>
      <c r="H20" s="97"/>
      <c r="I20" s="97"/>
      <c r="J20" s="98"/>
      <c r="K20" s="65"/>
      <c r="L20" s="96"/>
      <c r="M20" s="97"/>
      <c r="N20" s="97"/>
      <c r="O20" s="98"/>
      <c r="P20" s="65"/>
      <c r="Q20" s="96"/>
      <c r="R20" s="97"/>
      <c r="S20" s="97"/>
      <c r="T20" s="98"/>
      <c r="U20" s="65"/>
      <c r="V20" s="96"/>
      <c r="W20" s="97"/>
      <c r="X20" s="97"/>
      <c r="Y20" s="98"/>
      <c r="Z20" s="65"/>
      <c r="AA20" s="102"/>
      <c r="AB20" s="65"/>
      <c r="AC20" s="65"/>
      <c r="AD20" s="65"/>
      <c r="AE20" s="65"/>
      <c r="AF20" s="65"/>
      <c r="AG20" s="64"/>
      <c r="AH20" s="54"/>
    </row>
    <row r="21" spans="1:34" s="2" customFormat="1" ht="23.25" customHeight="1" x14ac:dyDescent="0.25">
      <c r="A21" s="66"/>
      <c r="B21" s="99" t="s">
        <v>27</v>
      </c>
      <c r="C21" s="99" t="s">
        <v>28</v>
      </c>
      <c r="D21" s="99" t="s">
        <v>29</v>
      </c>
      <c r="E21" s="67" t="s">
        <v>32</v>
      </c>
      <c r="F21" s="68"/>
      <c r="G21" s="99" t="s">
        <v>27</v>
      </c>
      <c r="H21" s="99" t="s">
        <v>28</v>
      </c>
      <c r="I21" s="99" t="s">
        <v>29</v>
      </c>
      <c r="J21" s="67" t="s">
        <v>32</v>
      </c>
      <c r="K21" s="68"/>
      <c r="L21" s="99" t="s">
        <v>27</v>
      </c>
      <c r="M21" s="99" t="s">
        <v>28</v>
      </c>
      <c r="N21" s="99" t="s">
        <v>29</v>
      </c>
      <c r="O21" s="67" t="s">
        <v>32</v>
      </c>
      <c r="P21" s="68"/>
      <c r="Q21" s="99" t="s">
        <v>27</v>
      </c>
      <c r="R21" s="99" t="s">
        <v>28</v>
      </c>
      <c r="S21" s="99" t="s">
        <v>29</v>
      </c>
      <c r="T21" s="67" t="s">
        <v>32</v>
      </c>
      <c r="U21" s="68"/>
      <c r="V21" s="99" t="s">
        <v>27</v>
      </c>
      <c r="W21" s="99" t="s">
        <v>28</v>
      </c>
      <c r="X21" s="99" t="s">
        <v>29</v>
      </c>
      <c r="Y21" s="69" t="s">
        <v>32</v>
      </c>
      <c r="Z21" s="68"/>
      <c r="AA21" s="103"/>
      <c r="AB21" s="68"/>
      <c r="AC21" s="68"/>
      <c r="AD21" s="68"/>
      <c r="AE21" s="68"/>
      <c r="AF21" s="68"/>
      <c r="AG21" s="66"/>
      <c r="AH21" s="54"/>
    </row>
    <row r="22" spans="1:34" s="2" customFormat="1" x14ac:dyDescent="0.25">
      <c r="A22" s="70" t="s">
        <v>92</v>
      </c>
      <c r="B22" s="71">
        <v>36</v>
      </c>
      <c r="C22" s="71">
        <v>24</v>
      </c>
      <c r="D22" s="71"/>
      <c r="E22" s="72">
        <f t="shared" ref="E22:E26" si="0">SUM(B22:D22)</f>
        <v>60</v>
      </c>
      <c r="F22" s="73">
        <f>$E22/DATOS_GENERALES_Y_CUANTIT_!$O$12*1</f>
        <v>8.3798882681564241E-2</v>
      </c>
      <c r="G22" s="71">
        <v>15</v>
      </c>
      <c r="H22" s="71">
        <v>7</v>
      </c>
      <c r="I22" s="71"/>
      <c r="J22" s="74">
        <f t="shared" ref="J22:J26" si="1">SUM(G22:I22)</f>
        <v>22</v>
      </c>
      <c r="K22" s="73">
        <f>$J22/DATOS_GENERALES_Y_CUANTIT_!$O$12*1</f>
        <v>3.0726256983240222E-2</v>
      </c>
      <c r="L22" s="71"/>
      <c r="M22" s="71"/>
      <c r="N22" s="71"/>
      <c r="O22" s="74">
        <f t="shared" ref="O22:O26" si="2">SUM(L22:N22)</f>
        <v>0</v>
      </c>
      <c r="P22" s="75">
        <f>$O22/DATOS_GENERALES_Y_CUANTIT_!$O$12*1</f>
        <v>0</v>
      </c>
      <c r="Q22" s="71"/>
      <c r="R22" s="71"/>
      <c r="S22" s="71"/>
      <c r="T22" s="74">
        <f t="shared" ref="T22:T26" si="3">SUM(Q22:S22)</f>
        <v>0</v>
      </c>
      <c r="U22" s="76">
        <f>+T22/DATOS_GENERALES_Y_CUANTIT_!$O$12*1</f>
        <v>0</v>
      </c>
      <c r="V22" s="71"/>
      <c r="W22" s="71"/>
      <c r="X22" s="71"/>
      <c r="Y22" s="74">
        <f t="shared" ref="Y22:Y26" si="4">SUM(V22:X22)</f>
        <v>0</v>
      </c>
      <c r="Z22" s="77">
        <f>+Y22/DATOS_GENERALES_Y_CUANTIT_!$O$12*1</f>
        <v>0</v>
      </c>
      <c r="AA22" s="78">
        <f t="shared" ref="AA22:AA26" si="5">SUM(E22,J22,O22,T22,Y22)</f>
        <v>82</v>
      </c>
      <c r="AB22" s="77">
        <f t="shared" ref="AB22:AB26" si="6">F22+K22+P22+U22+Z22</f>
        <v>0.11452513966480446</v>
      </c>
      <c r="AC22" s="79">
        <f>DATOS_GENERALES_Y_CUANTIT_!X23</f>
        <v>0</v>
      </c>
      <c r="AD22" s="80">
        <f>+AC22/AG22*1</f>
        <v>0</v>
      </c>
      <c r="AE22" s="79">
        <f>DATOS_GENERALES_Y_CUANTIT_!U23</f>
        <v>1.3966480446927375E-3</v>
      </c>
      <c r="AF22" s="80">
        <f>AE22/AG22*1</f>
        <v>2.1586476504199651E-6</v>
      </c>
      <c r="AG22" s="81">
        <f>+AA27+AC27+AE27</f>
        <v>647.00139664804465</v>
      </c>
      <c r="AH22" s="54"/>
    </row>
    <row r="23" spans="1:34" s="2" customFormat="1" x14ac:dyDescent="0.25">
      <c r="A23" s="82" t="s">
        <v>93</v>
      </c>
      <c r="B23" s="71">
        <v>149</v>
      </c>
      <c r="C23" s="71">
        <v>85</v>
      </c>
      <c r="D23" s="71"/>
      <c r="E23" s="72">
        <f t="shared" si="0"/>
        <v>234</v>
      </c>
      <c r="F23" s="73">
        <f>$E23/DATOS_GENERALES_Y_CUANTIT_!$O$12*1</f>
        <v>0.32681564245810057</v>
      </c>
      <c r="G23" s="71">
        <v>125</v>
      </c>
      <c r="H23" s="71">
        <v>89</v>
      </c>
      <c r="I23" s="71"/>
      <c r="J23" s="74">
        <f t="shared" si="1"/>
        <v>214</v>
      </c>
      <c r="K23" s="73">
        <f>$J23/DATOS_GENERALES_Y_CUANTIT_!$O$12*1</f>
        <v>0.2988826815642458</v>
      </c>
      <c r="L23" s="71">
        <v>1</v>
      </c>
      <c r="M23" s="71">
        <v>1</v>
      </c>
      <c r="N23" s="71"/>
      <c r="O23" s="74">
        <f t="shared" si="2"/>
        <v>2</v>
      </c>
      <c r="P23" s="75">
        <f>$O23/DATOS_GENERALES_Y_CUANTIT_!$O$12*1</f>
        <v>2.7932960893854749E-3</v>
      </c>
      <c r="Q23" s="71">
        <v>1</v>
      </c>
      <c r="R23" s="71"/>
      <c r="S23" s="71"/>
      <c r="T23" s="74">
        <f t="shared" si="3"/>
        <v>1</v>
      </c>
      <c r="U23" s="76">
        <f>+T23/DATOS_GENERALES_Y_CUANTIT_!$O$12*1</f>
        <v>1.3966480446927375E-3</v>
      </c>
      <c r="V23" s="71"/>
      <c r="W23" s="71"/>
      <c r="X23" s="71"/>
      <c r="Y23" s="74">
        <f t="shared" si="4"/>
        <v>0</v>
      </c>
      <c r="Z23" s="77">
        <f>+Y23/DATOS_GENERALES_Y_CUANTIT_!$O$12*1</f>
        <v>0</v>
      </c>
      <c r="AA23" s="83">
        <f t="shared" si="5"/>
        <v>451</v>
      </c>
      <c r="AB23" s="77">
        <f t="shared" si="6"/>
        <v>0.62988826815642462</v>
      </c>
      <c r="AC23" s="65"/>
      <c r="AD23" s="65"/>
      <c r="AE23" s="65"/>
      <c r="AF23" s="65"/>
      <c r="AG23" s="65"/>
      <c r="AH23" s="54"/>
    </row>
    <row r="24" spans="1:34" s="2" customFormat="1" x14ac:dyDescent="0.25">
      <c r="A24" s="82" t="s">
        <v>94</v>
      </c>
      <c r="B24" s="71"/>
      <c r="C24" s="71"/>
      <c r="D24" s="71"/>
      <c r="E24" s="72">
        <f t="shared" si="0"/>
        <v>0</v>
      </c>
      <c r="F24" s="73">
        <f>$E24/DATOS_GENERALES_Y_CUANTIT_!$O$12*1</f>
        <v>0</v>
      </c>
      <c r="G24" s="71"/>
      <c r="H24" s="71"/>
      <c r="I24" s="71"/>
      <c r="J24" s="74">
        <f t="shared" si="1"/>
        <v>0</v>
      </c>
      <c r="K24" s="73">
        <f>$J24/DATOS_GENERALES_Y_CUANTIT_!$O$12*1</f>
        <v>0</v>
      </c>
      <c r="L24" s="71"/>
      <c r="M24" s="71"/>
      <c r="N24" s="71"/>
      <c r="O24" s="74">
        <f t="shared" si="2"/>
        <v>0</v>
      </c>
      <c r="P24" s="75">
        <f>$O24/DATOS_GENERALES_Y_CUANTIT_!$O$12*1</f>
        <v>0</v>
      </c>
      <c r="Q24" s="71"/>
      <c r="R24" s="71"/>
      <c r="S24" s="71"/>
      <c r="T24" s="74">
        <f t="shared" si="3"/>
        <v>0</v>
      </c>
      <c r="U24" s="76">
        <f>+T24/DATOS_GENERALES_Y_CUANTIT_!$O$12*1</f>
        <v>0</v>
      </c>
      <c r="V24" s="71"/>
      <c r="W24" s="71"/>
      <c r="X24" s="71"/>
      <c r="Y24" s="74">
        <f t="shared" si="4"/>
        <v>0</v>
      </c>
      <c r="Z24" s="77">
        <f>+Y24/DATOS_GENERALES_Y_CUANTIT_!$O$12*1</f>
        <v>0</v>
      </c>
      <c r="AA24" s="83">
        <f t="shared" si="5"/>
        <v>0</v>
      </c>
      <c r="AB24" s="77">
        <f t="shared" si="6"/>
        <v>0</v>
      </c>
      <c r="AC24" s="65"/>
      <c r="AD24" s="65"/>
      <c r="AE24" s="65"/>
      <c r="AF24" s="65"/>
      <c r="AG24" s="65"/>
      <c r="AH24" s="54"/>
    </row>
    <row r="25" spans="1:34" s="2" customFormat="1" x14ac:dyDescent="0.25">
      <c r="A25" s="82" t="s">
        <v>95</v>
      </c>
      <c r="B25" s="71"/>
      <c r="C25" s="71"/>
      <c r="D25" s="71"/>
      <c r="E25" s="72">
        <f t="shared" si="0"/>
        <v>0</v>
      </c>
      <c r="F25" s="73">
        <f>$E25/DATOS_GENERALES_Y_CUANTIT_!$O$12*1</f>
        <v>0</v>
      </c>
      <c r="G25" s="71"/>
      <c r="H25" s="71"/>
      <c r="I25" s="71"/>
      <c r="J25" s="74">
        <f t="shared" si="1"/>
        <v>0</v>
      </c>
      <c r="K25" s="73">
        <f>$J25/DATOS_GENERALES_Y_CUANTIT_!$O$12*1</f>
        <v>0</v>
      </c>
      <c r="L25" s="71"/>
      <c r="M25" s="71"/>
      <c r="N25" s="71"/>
      <c r="O25" s="74">
        <f t="shared" si="2"/>
        <v>0</v>
      </c>
      <c r="P25" s="75">
        <f>$O25/DATOS_GENERALES_Y_CUANTIT_!$O$12*1</f>
        <v>0</v>
      </c>
      <c r="Q25" s="71"/>
      <c r="R25" s="71"/>
      <c r="S25" s="71"/>
      <c r="T25" s="74">
        <f t="shared" si="3"/>
        <v>0</v>
      </c>
      <c r="U25" s="76">
        <f>+T25/DATOS_GENERALES_Y_CUANTIT_!$O$12*1</f>
        <v>0</v>
      </c>
      <c r="V25" s="71"/>
      <c r="W25" s="71"/>
      <c r="X25" s="71"/>
      <c r="Y25" s="74">
        <f t="shared" si="4"/>
        <v>0</v>
      </c>
      <c r="Z25" s="77">
        <f>+Y25/DATOS_GENERALES_Y_CUANTIT_!$O$12*1</f>
        <v>0</v>
      </c>
      <c r="AA25" s="83">
        <f t="shared" si="5"/>
        <v>0</v>
      </c>
      <c r="AB25" s="77">
        <f t="shared" si="6"/>
        <v>0</v>
      </c>
      <c r="AC25" s="65"/>
      <c r="AD25" s="65"/>
      <c r="AE25" s="65"/>
      <c r="AF25" s="65"/>
      <c r="AG25" s="65"/>
      <c r="AH25" s="54"/>
    </row>
    <row r="26" spans="1:34" s="2" customFormat="1" ht="15.75" customHeight="1" x14ac:dyDescent="0.25">
      <c r="A26" s="84" t="s">
        <v>96</v>
      </c>
      <c r="B26" s="85">
        <v>38</v>
      </c>
      <c r="C26" s="85">
        <v>28</v>
      </c>
      <c r="D26" s="85"/>
      <c r="E26" s="72">
        <f t="shared" si="0"/>
        <v>66</v>
      </c>
      <c r="F26" s="73">
        <f>$E26/DATOS_GENERALES_Y_CUANTIT_!$O$12*1</f>
        <v>9.217877094972067E-2</v>
      </c>
      <c r="G26" s="85">
        <v>22</v>
      </c>
      <c r="H26" s="85">
        <v>24</v>
      </c>
      <c r="I26" s="85"/>
      <c r="J26" s="74">
        <f t="shared" si="1"/>
        <v>46</v>
      </c>
      <c r="K26" s="73">
        <f>$J26/DATOS_GENERALES_Y_CUANTIT_!$O$12*1</f>
        <v>6.4245810055865923E-2</v>
      </c>
      <c r="L26" s="85">
        <v>1</v>
      </c>
      <c r="M26" s="85"/>
      <c r="N26" s="85"/>
      <c r="O26" s="74">
        <f t="shared" si="2"/>
        <v>1</v>
      </c>
      <c r="P26" s="75">
        <f>$O26/DATOS_GENERALES_Y_CUANTIT_!$O$12*1</f>
        <v>1.3966480446927375E-3</v>
      </c>
      <c r="Q26" s="85"/>
      <c r="R26" s="85">
        <v>1</v>
      </c>
      <c r="S26" s="85"/>
      <c r="T26" s="74">
        <f t="shared" si="3"/>
        <v>1</v>
      </c>
      <c r="U26" s="76">
        <f>T26/DATOS_GENERALES_Y_CUANTIT_!$O$12*1</f>
        <v>1.3966480446927375E-3</v>
      </c>
      <c r="V26" s="71"/>
      <c r="W26" s="71"/>
      <c r="X26" s="71"/>
      <c r="Y26" s="74">
        <f t="shared" si="4"/>
        <v>0</v>
      </c>
      <c r="Z26" s="77">
        <f>+Y26/DATOS_GENERALES_Y_CUANTIT_!$O$12*1</f>
        <v>0</v>
      </c>
      <c r="AA26" s="86">
        <f t="shared" si="5"/>
        <v>114</v>
      </c>
      <c r="AB26" s="77">
        <f t="shared" si="6"/>
        <v>0.15921787709497209</v>
      </c>
      <c r="AC26" s="68"/>
      <c r="AD26" s="68"/>
      <c r="AE26" s="68"/>
      <c r="AF26" s="68"/>
      <c r="AG26" s="68"/>
      <c r="AH26" s="54"/>
    </row>
    <row r="27" spans="1:34" s="2" customFormat="1" ht="16.5" customHeight="1" x14ac:dyDescent="0.25">
      <c r="A27" s="87" t="s">
        <v>32</v>
      </c>
      <c r="B27" s="99">
        <f t="shared" ref="B27:AB27" si="7">SUM(B22:B26)</f>
        <v>223</v>
      </c>
      <c r="C27" s="99">
        <f t="shared" si="7"/>
        <v>137</v>
      </c>
      <c r="D27" s="99">
        <f t="shared" si="7"/>
        <v>0</v>
      </c>
      <c r="E27" s="67">
        <f t="shared" si="7"/>
        <v>360</v>
      </c>
      <c r="F27" s="88">
        <f t="shared" si="7"/>
        <v>0.5027932960893855</v>
      </c>
      <c r="G27" s="100">
        <f t="shared" si="7"/>
        <v>162</v>
      </c>
      <c r="H27" s="100">
        <f t="shared" si="7"/>
        <v>120</v>
      </c>
      <c r="I27" s="100">
        <f t="shared" si="7"/>
        <v>0</v>
      </c>
      <c r="J27" s="67">
        <f t="shared" si="7"/>
        <v>282</v>
      </c>
      <c r="K27" s="88">
        <f t="shared" si="7"/>
        <v>0.39385474860335196</v>
      </c>
      <c r="L27" s="100">
        <f t="shared" si="7"/>
        <v>2</v>
      </c>
      <c r="M27" s="100">
        <f t="shared" si="7"/>
        <v>1</v>
      </c>
      <c r="N27" s="100">
        <f t="shared" si="7"/>
        <v>0</v>
      </c>
      <c r="O27" s="67">
        <f t="shared" si="7"/>
        <v>3</v>
      </c>
      <c r="P27" s="89">
        <f t="shared" si="7"/>
        <v>4.1899441340782122E-3</v>
      </c>
      <c r="Q27" s="100">
        <f t="shared" si="7"/>
        <v>1</v>
      </c>
      <c r="R27" s="100">
        <f t="shared" si="7"/>
        <v>1</v>
      </c>
      <c r="S27" s="100">
        <f t="shared" si="7"/>
        <v>0</v>
      </c>
      <c r="T27" s="67">
        <f t="shared" si="7"/>
        <v>2</v>
      </c>
      <c r="U27" s="90">
        <f t="shared" si="7"/>
        <v>2.7932960893854749E-3</v>
      </c>
      <c r="V27" s="100">
        <f t="shared" si="7"/>
        <v>0</v>
      </c>
      <c r="W27" s="100">
        <f t="shared" si="7"/>
        <v>0</v>
      </c>
      <c r="X27" s="100">
        <f t="shared" si="7"/>
        <v>0</v>
      </c>
      <c r="Y27" s="67">
        <f t="shared" si="7"/>
        <v>0</v>
      </c>
      <c r="Z27" s="90">
        <f t="shared" si="7"/>
        <v>0</v>
      </c>
      <c r="AA27" s="104">
        <f t="shared" si="7"/>
        <v>647</v>
      </c>
      <c r="AB27" s="90">
        <f t="shared" si="7"/>
        <v>0.90363128491620115</v>
      </c>
      <c r="AC27" s="91">
        <f t="shared" ref="AC27:AD27" si="8">+AC22</f>
        <v>0</v>
      </c>
      <c r="AD27" s="90">
        <f t="shared" si="8"/>
        <v>0</v>
      </c>
      <c r="AE27" s="91">
        <f t="shared" ref="AE27:AF27" si="9">SUM(AE22)</f>
        <v>1.3966480446927375E-3</v>
      </c>
      <c r="AF27" s="90">
        <f t="shared" si="9"/>
        <v>2.1586476504199651E-6</v>
      </c>
      <c r="AG27" s="92">
        <f>AB27+AD27+AF27</f>
        <v>0.90363344356385156</v>
      </c>
      <c r="AH27" s="54"/>
    </row>
    <row r="28" spans="1:34" s="57" customFormat="1" ht="15.75" customHeight="1" x14ac:dyDescent="0.2"/>
    <row r="29" spans="1:34" s="57" customFormat="1" ht="15.75" customHeight="1" x14ac:dyDescent="0.2"/>
    <row r="30" spans="1:34" s="57" customFormat="1" ht="15.75" customHeight="1" x14ac:dyDescent="0.2"/>
    <row r="31" spans="1:34" s="57" customFormat="1" ht="15.75" customHeight="1" x14ac:dyDescent="0.2"/>
    <row r="32" spans="1:34" s="57" customFormat="1" ht="15.75" customHeight="1" x14ac:dyDescent="0.2"/>
    <row r="33" s="57" customFormat="1" ht="15.75" customHeight="1" x14ac:dyDescent="0.2"/>
    <row r="34" s="57" customFormat="1" ht="15.75" customHeight="1" x14ac:dyDescent="0.2"/>
    <row r="35" s="57" customFormat="1" ht="15.75" customHeight="1" x14ac:dyDescent="0.2"/>
    <row r="36" s="57" customFormat="1" ht="15.75" customHeight="1" x14ac:dyDescent="0.2"/>
    <row r="37" s="57" customFormat="1" ht="15.75" customHeight="1" x14ac:dyDescent="0.2"/>
    <row r="38" s="57" customFormat="1" ht="15.75" customHeight="1" x14ac:dyDescent="0.2"/>
    <row r="39" s="57" customFormat="1" ht="15.75" customHeight="1" x14ac:dyDescent="0.2"/>
    <row r="40" s="57" customFormat="1" ht="15.75" customHeight="1" x14ac:dyDescent="0.2"/>
    <row r="41" s="57" customFormat="1" ht="15.75" customHeight="1" x14ac:dyDescent="0.2"/>
    <row r="42" s="57" customFormat="1" ht="15.75" customHeight="1" x14ac:dyDescent="0.2"/>
    <row r="43" s="57" customFormat="1" ht="15.75" customHeight="1" x14ac:dyDescent="0.2"/>
    <row r="44" s="57" customFormat="1" ht="15.75" customHeight="1" x14ac:dyDescent="0.2"/>
    <row r="45" s="57" customFormat="1" ht="15.75" customHeight="1" x14ac:dyDescent="0.2"/>
    <row r="46" s="57" customFormat="1" ht="15.75" customHeight="1" x14ac:dyDescent="0.2"/>
    <row r="47" s="57" customFormat="1" ht="15.75" customHeight="1" x14ac:dyDescent="0.2"/>
    <row r="48" s="57" customFormat="1" ht="15.75" customHeight="1" x14ac:dyDescent="0.2"/>
    <row r="49" spans="1:28" s="57" customFormat="1" ht="15.75" customHeight="1" x14ac:dyDescent="0.2"/>
    <row r="50" spans="1:28" s="57" customFormat="1" ht="15.75" customHeight="1" x14ac:dyDescent="0.2"/>
    <row r="51" spans="1:28" s="57" customFormat="1" ht="15.75" customHeight="1" x14ac:dyDescent="0.2"/>
    <row r="52" spans="1:28" s="57" customFormat="1" ht="15.75" customHeight="1" x14ac:dyDescent="0.2"/>
    <row r="53" spans="1:28" s="57" customFormat="1" ht="15.75" customHeight="1" x14ac:dyDescent="0.2"/>
    <row r="54" spans="1:28" s="57" customFormat="1" ht="15.75" customHeight="1" x14ac:dyDescent="0.2"/>
    <row r="55" spans="1:28" s="57" customFormat="1" ht="15.75" customHeight="1" x14ac:dyDescent="0.2"/>
    <row r="56" spans="1:28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</sheetData>
  <mergeCells count="57">
    <mergeCell ref="A15:C15"/>
    <mergeCell ref="AD19:AD21"/>
    <mergeCell ref="AE19:AE21"/>
    <mergeCell ref="AF19:AF21"/>
    <mergeCell ref="AG19:AG21"/>
    <mergeCell ref="AC22:AC26"/>
    <mergeCell ref="AD22:AD26"/>
    <mergeCell ref="AE22:AE26"/>
    <mergeCell ref="AF22:AF26"/>
    <mergeCell ref="AG22:AG26"/>
    <mergeCell ref="A14:B14"/>
    <mergeCell ref="A18:AG18"/>
    <mergeCell ref="A19:A21"/>
    <mergeCell ref="B19:E20"/>
    <mergeCell ref="F19:F21"/>
    <mergeCell ref="G19:J20"/>
    <mergeCell ref="K19:K21"/>
    <mergeCell ref="L19:O20"/>
    <mergeCell ref="P19:P21"/>
    <mergeCell ref="Q19:T20"/>
    <mergeCell ref="U19:U21"/>
    <mergeCell ref="V19:Y20"/>
    <mergeCell ref="Z19:Z21"/>
    <mergeCell ref="AA19:AA21"/>
    <mergeCell ref="AB19:AB21"/>
    <mergeCell ref="AC19:AC21"/>
    <mergeCell ref="Q7:S9"/>
    <mergeCell ref="T7:V9"/>
    <mergeCell ref="W7:Y9"/>
    <mergeCell ref="B6:B10"/>
    <mergeCell ref="C7:C10"/>
    <mergeCell ref="E8:F8"/>
    <mergeCell ref="E9:E10"/>
    <mergeCell ref="F9:F10"/>
    <mergeCell ref="M7:M10"/>
    <mergeCell ref="N7:P9"/>
    <mergeCell ref="A6:A10"/>
    <mergeCell ref="Z6:AB6"/>
    <mergeCell ref="AB7:AB10"/>
    <mergeCell ref="I6:M6"/>
    <mergeCell ref="N6:Y6"/>
    <mergeCell ref="D7:F7"/>
    <mergeCell ref="G7:G10"/>
    <mergeCell ref="H7:H10"/>
    <mergeCell ref="I7:I10"/>
    <mergeCell ref="J7:J10"/>
    <mergeCell ref="K7:K10"/>
    <mergeCell ref="L7:L10"/>
    <mergeCell ref="Z7:Z10"/>
    <mergeCell ref="AA7:AA10"/>
    <mergeCell ref="C6:H6"/>
    <mergeCell ref="D8:D10"/>
    <mergeCell ref="B2:R2"/>
    <mergeCell ref="B3:E3"/>
    <mergeCell ref="G3:P3"/>
    <mergeCell ref="B4:E4"/>
    <mergeCell ref="A5:AB5"/>
  </mergeCells>
  <pageMargins left="0.25" right="0.25" top="0.75" bottom="0.75" header="0.3" footer="0.3"/>
  <pageSetup paperSize="5"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5"/>
  <cols>
    <col min="1" max="6" width="10" customWidth="1"/>
    <col min="7" max="26" width="8.7109375" customWidth="1"/>
  </cols>
  <sheetData>
    <row r="1" spans="1:26" x14ac:dyDescent="0.25">
      <c r="A1" s="3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3" t="s">
        <v>38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3" t="s">
        <v>39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3" t="s">
        <v>40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3" t="s">
        <v>41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3" t="s">
        <v>42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3" t="s">
        <v>43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3" t="s">
        <v>44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3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1" t="s">
        <v>46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3" t="s">
        <v>47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3" t="s">
        <v>48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3" t="s">
        <v>49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3" t="s">
        <v>50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3" t="s">
        <v>51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3" t="s">
        <v>52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3" t="s">
        <v>53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3" t="s">
        <v>54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3" t="s">
        <v>55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3" t="s">
        <v>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3" t="s">
        <v>57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3" t="s">
        <v>58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3" t="s">
        <v>59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3" t="s">
        <v>60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3" t="s">
        <v>61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3" t="s">
        <v>62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3" t="s">
        <v>63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3" t="s">
        <v>64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3" t="s">
        <v>65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3" t="s">
        <v>66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3" t="s">
        <v>67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3" t="s">
        <v>68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3" t="s">
        <v>69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3" t="s">
        <v>70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3" t="s">
        <v>71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3" t="s">
        <v>72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3" t="s">
        <v>31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3" t="s">
        <v>73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3" t="s">
        <v>74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3" t="s">
        <v>75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3" t="s">
        <v>76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3" t="s">
        <v>77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3" t="s">
        <v>78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3" t="s">
        <v>79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DATOS_GENERALES_Y_CUANTIT_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Arlene</dc:creator>
  <cp:lastModifiedBy>Hannia Hernández</cp:lastModifiedBy>
  <cp:lastPrinted>2021-06-03T19:03:26Z</cp:lastPrinted>
  <dcterms:created xsi:type="dcterms:W3CDTF">2021-06-02T23:38:51Z</dcterms:created>
  <dcterms:modified xsi:type="dcterms:W3CDTF">2021-06-03T19:06:32Z</dcterms:modified>
</cp:coreProperties>
</file>