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hernandez\Desktop\"/>
    </mc:Choice>
  </mc:AlternateContent>
  <xr:revisionPtr revIDLastSave="0" documentId="8_{E8AFD1FF-0A91-427E-8C8C-AD7766267468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Enero-Febrero-Marzo" sheetId="1" r:id="rId1"/>
    <sheet name="Abril-Mayo-Junio" sheetId="2" r:id="rId2"/>
    <sheet name="Julio-Agosto-Septiembre" sheetId="3" r:id="rId3"/>
    <sheet name="Octubre-Noviembre-Diciembre" sheetId="4" r:id="rId4"/>
  </sheets>
  <definedNames>
    <definedName name="_xlnm.Print_Area" localSheetId="1">'Abril-Mayo-Junio'!$A$1:$Q$25</definedName>
    <definedName name="_xlnm.Print_Area" localSheetId="0">'Enero-Febrero-Marzo'!$A$1:$Q$25</definedName>
    <definedName name="_xlnm.Print_Titles" localSheetId="0">'Enero-Febrero-Marzo'!$1:$5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4" l="1"/>
  <c r="P12" i="4"/>
  <c r="P10" i="4"/>
  <c r="Q10" i="4" s="1"/>
  <c r="N8" i="4"/>
  <c r="M8" i="4"/>
  <c r="P7" i="4"/>
  <c r="Q7" i="4" s="1"/>
  <c r="Q6" i="4"/>
  <c r="P6" i="4"/>
  <c r="M7" i="3"/>
  <c r="N7" i="3" s="1"/>
  <c r="L22" i="1"/>
  <c r="M22" i="1" s="1"/>
  <c r="N22" i="1" s="1"/>
  <c r="G19" i="1"/>
  <c r="P13" i="1"/>
  <c r="Q13" i="1" s="1"/>
  <c r="O13" i="1"/>
  <c r="P8" i="1"/>
  <c r="Q8" i="1" s="1"/>
  <c r="P7" i="1"/>
  <c r="Q7" i="1" s="1"/>
</calcChain>
</file>

<file path=xl/sharedStrings.xml><?xml version="1.0" encoding="utf-8"?>
<sst xmlns="http://schemas.openxmlformats.org/spreadsheetml/2006/main" count="419" uniqueCount="192">
  <si>
    <t>Ministerio de Trabajo y Seguridad Social</t>
  </si>
  <si>
    <t>Proveeduría Institucional - Unidad de Contrataciones</t>
  </si>
  <si>
    <t>Control de Solicitudes</t>
  </si>
  <si>
    <t>CD</t>
  </si>
  <si>
    <t>CD-ME</t>
  </si>
  <si>
    <t>HERMES, SOLUCIONES DE INTERNET SOCIEDAD ANONIMA</t>
  </si>
  <si>
    <t>CONCLUIDA</t>
  </si>
  <si>
    <t>INFRUCTUOSO</t>
  </si>
  <si>
    <t>LA</t>
  </si>
  <si>
    <t>TOTAL</t>
  </si>
  <si>
    <t>NUM. PROG.</t>
  </si>
  <si>
    <t>SUB PART</t>
  </si>
  <si>
    <t>NUMERO DE SP</t>
  </si>
  <si>
    <t>TIPO</t>
  </si>
  <si>
    <t>OBJETO SOLICITADO EN LA COMPRA</t>
  </si>
  <si>
    <t xml:space="preserve">  MONTO SOLICITUD DE PEDIDO  CON IVA</t>
  </si>
  <si>
    <t xml:space="preserve"> NUMERO DE TRAMITE </t>
  </si>
  <si>
    <t xml:space="preserve"> ESTADO ACTUAL DEL TRAMITE (OBSERVACIONES) </t>
  </si>
  <si>
    <t>NOMBRE DEL PROVEEDOR ADJUDICADO</t>
  </si>
  <si>
    <t>CÉDULA JURÍDICA/FÍSICA</t>
  </si>
  <si>
    <t>NÚMERO ORDEN DE PEDIDO</t>
  </si>
  <si>
    <t xml:space="preserve">   MONTO TOTAL ORDEN DE PEDIDO EN COLONES </t>
  </si>
  <si>
    <t>MONTO IVA</t>
  </si>
  <si>
    <t>MONTO EN DOLARES</t>
  </si>
  <si>
    <t xml:space="preserve">   MONTO TOTAL ORDEN DE PEDIDO EN DÓLARES</t>
  </si>
  <si>
    <t>72900</t>
  </si>
  <si>
    <t>CONCLUIDO</t>
  </si>
  <si>
    <t>73400</t>
  </si>
  <si>
    <t>73700</t>
  </si>
  <si>
    <t>73100</t>
  </si>
  <si>
    <t>73300</t>
  </si>
  <si>
    <t>73500</t>
  </si>
  <si>
    <t>RECEPCIÓN DE OFERTAS</t>
  </si>
  <si>
    <t>ELABORACIÓN DE CARTEL</t>
  </si>
  <si>
    <t>Fundación de la Universidad de Costa Rica para la Investigación</t>
  </si>
  <si>
    <t>Servicio de alojamiento página WEB</t>
  </si>
  <si>
    <t>2022CD-000001-0007000001</t>
  </si>
  <si>
    <t>0432022000100004-00</t>
  </si>
  <si>
    <t>Servicio de alojamiento página WEB FODESAF</t>
  </si>
  <si>
    <t>SERVICIO DE CAPACITACIÓN EN MERCADEO DIGITAL.</t>
  </si>
  <si>
    <t>2022CD-000002-0007000001</t>
  </si>
  <si>
    <t>COMPRA TERMÓMETRO DIGITAL</t>
  </si>
  <si>
    <t>COMPRA DE TELÉFONO</t>
  </si>
  <si>
    <t>2022CD-000005-0007000001</t>
  </si>
  <si>
    <t>ANÁLISIS DE OFERTAS</t>
  </si>
  <si>
    <t>COMPRA DESHUMEDECEDOR</t>
  </si>
  <si>
    <t>2022CD-000007-0007000001</t>
  </si>
  <si>
    <t>Alquiler de Equipo de Cómputo - Autorizado CGR</t>
  </si>
  <si>
    <t>2022CD-000003-0007000001</t>
  </si>
  <si>
    <t>CENTRAL DE SERVICIOS PC/PC CENTRAL-HT CENTRAL-COMTIMACA S.A.</t>
  </si>
  <si>
    <t>3101096527/ 3101474385</t>
  </si>
  <si>
    <t>0432022000100005-00/ 0432022000100006-00/ 0432022000100007-00</t>
  </si>
  <si>
    <t>COMPRA LÁMPARAS DE EMERGENCIA</t>
  </si>
  <si>
    <t>COMPRA DE CINTAS MAGNÉTICAS DE RESPALDO LTO 8 ULTRIUM, SEGÚN DEMANDA</t>
  </si>
  <si>
    <t>MANTENIMIENTO PREVENTIVO Y CORRECTIVO DE AIRES ACONDICIONADOS CONTRATO CONTINUO</t>
  </si>
  <si>
    <t>2022LA-000001-0007000001</t>
  </si>
  <si>
    <t>MANTENIMIENTO Y RECARGA DE EXTINTORES SEGÚN DEMANDA</t>
  </si>
  <si>
    <t>2022CD-000009-0007000001</t>
  </si>
  <si>
    <t>Compra de equipo de protección para los inspectores de trabajo</t>
  </si>
  <si>
    <t>COMPRA DE TRIPODE</t>
  </si>
  <si>
    <t>20402-29902-29906-29901</t>
  </si>
  <si>
    <t>Compra de equipos de seguridad y emergencias</t>
  </si>
  <si>
    <t>Servicio de Mantenimiento, Preventivo y Correctivo y Recarga de extintores, según  demanda</t>
  </si>
  <si>
    <t>2022CD-000006-0007000001</t>
  </si>
  <si>
    <t>Capacitación Análisis de datos con excel Power BI 09 de MARZO</t>
  </si>
  <si>
    <t xml:space="preserve">2022CD-000004-0007000001 </t>
  </si>
  <si>
    <t>Compra de Equipo Audiovisual para sala de reuniones DNI</t>
  </si>
  <si>
    <t>Servicio de Instalación de mampara DNP</t>
  </si>
  <si>
    <t>2022CD-000008-0007000001</t>
  </si>
  <si>
    <t>Primer trimestre 2022</t>
  </si>
  <si>
    <t>Segundo trimestre 2022</t>
  </si>
  <si>
    <t>2022CD-000011-0007000001</t>
  </si>
  <si>
    <t>TIANCY MEDICA SOCIEDAD ANONIMA</t>
  </si>
  <si>
    <t>870.615,00</t>
  </si>
  <si>
    <t>111.150,00</t>
  </si>
  <si>
    <t>981.765,00</t>
  </si>
  <si>
    <t>COMPAÑIA TECNICA Y COMERCIAL SATEC</t>
  </si>
  <si>
    <t>22.116,57</t>
  </si>
  <si>
    <t>2.875,15</t>
  </si>
  <si>
    <t>24.991,72</t>
  </si>
  <si>
    <t>3-101-748418 SOCIEDAD ANONIMA</t>
  </si>
  <si>
    <t>3-101-748418</t>
  </si>
  <si>
    <t>145.000,00</t>
  </si>
  <si>
    <t>18.850,00</t>
  </si>
  <si>
    <t>163.850,00</t>
  </si>
  <si>
    <t>I E SOCIEDAD ANONIMA</t>
  </si>
  <si>
    <t>31.000,00</t>
  </si>
  <si>
    <t>4.030,00</t>
  </si>
  <si>
    <t>35.030,00</t>
  </si>
  <si>
    <t>2022CD-000010-0007000001</t>
  </si>
  <si>
    <t>TECNOVA SOLUCIONES SOCIEDAD ANONIMA</t>
  </si>
  <si>
    <t>0432022000100014-00</t>
  </si>
  <si>
    <t>ASESORIA OPTIMA EN SEGURIDAD INDUSTRIAL ASOSI SOCIEDAD ANONIMA</t>
  </si>
  <si>
    <t>0432022000100013-00</t>
  </si>
  <si>
    <t>43.084,00</t>
  </si>
  <si>
    <t>5.600,92</t>
  </si>
  <si>
    <t>48.684,92</t>
  </si>
  <si>
    <t>SONDEL SOCIEDAD ANONIMA</t>
  </si>
  <si>
    <t>71.450,00</t>
  </si>
  <si>
    <t>9.288,50</t>
  </si>
  <si>
    <t>80.738,50</t>
  </si>
  <si>
    <t>INVERSIONES LA RUECA SOCIEDAD ANONIMA</t>
  </si>
  <si>
    <t>282.320,00</t>
  </si>
  <si>
    <t>36.701,60</t>
  </si>
  <si>
    <t>319.021,60</t>
  </si>
  <si>
    <t>0432022000100012-00</t>
  </si>
  <si>
    <t>27.147,00</t>
  </si>
  <si>
    <t>3.529,11</t>
  </si>
  <si>
    <t>30.676,11</t>
  </si>
  <si>
    <t>RICOH CR S.A.</t>
  </si>
  <si>
    <t>1.007,50</t>
  </si>
  <si>
    <t>1.138,48</t>
  </si>
  <si>
    <t>1 01 03</t>
  </si>
  <si>
    <t>LN</t>
  </si>
  <si>
    <t>Alquiler de equipo de Cómputo según demanda</t>
  </si>
  <si>
    <t>2021LN-000002-0007000001</t>
  </si>
  <si>
    <t xml:space="preserve">COMPONENTES EL ORBE </t>
  </si>
  <si>
    <t xml:space="preserve">0432022000100016-00 </t>
  </si>
  <si>
    <t xml:space="preserve"> CENTRAL DE SERVICIOS PC</t>
  </si>
  <si>
    <t>0432022000100015-00</t>
  </si>
  <si>
    <t>RICOH COSTA RICA</t>
  </si>
  <si>
    <t>0432022000100017-00</t>
  </si>
  <si>
    <t>608.89</t>
  </si>
  <si>
    <t>2 03 05</t>
  </si>
  <si>
    <t>Servicio de Instalación de mampara DNP (CONTRATACIÓN CONTINGENCIA)</t>
  </si>
  <si>
    <t>₡160.980,00</t>
  </si>
  <si>
    <t>2022CD-000014-0007-000001</t>
  </si>
  <si>
    <t>1 08 08</t>
  </si>
  <si>
    <t>Mantenimiento de Escáner Fujitsu (CONTRATACIÓN CONTINGENCIA)</t>
  </si>
  <si>
    <t>2022CD-000012-0007000001</t>
  </si>
  <si>
    <t>APLICOM</t>
  </si>
  <si>
    <t>0432022000100021-00</t>
  </si>
  <si>
    <t xml:space="preserve">   MONTO ORDEN DE PEDIDO EN COLONES </t>
  </si>
  <si>
    <t>Compra silla de espera tipo butaca</t>
  </si>
  <si>
    <t>2022CD-000015-0007000001</t>
  </si>
  <si>
    <t>MUEBLES METALICOS ALVARADO SOCIEDADANONIMA</t>
  </si>
  <si>
    <t>Compra de mamparas iii vez</t>
  </si>
  <si>
    <t>2022CD-000019-0007000001</t>
  </si>
  <si>
    <t>INFRUCTUOSA</t>
  </si>
  <si>
    <t>Compra de escaleras</t>
  </si>
  <si>
    <t>2022CD-000018-0007000001</t>
  </si>
  <si>
    <t>G Y R GRUPO ASESOR, SOCIEDAD ANONIMA</t>
  </si>
  <si>
    <t>73200</t>
  </si>
  <si>
    <t>Compra de silla ergonómica ajustable</t>
  </si>
  <si>
    <t>2022CD-000021/0007000001</t>
  </si>
  <si>
    <t xml:space="preserve">CONSORCIO ESPINOZA SAENZ SOCIEDAD ANONIMA
</t>
  </si>
  <si>
    <t>Servicio de confección de sellos</t>
  </si>
  <si>
    <t>2022CD-000023-0007000001</t>
  </si>
  <si>
    <t xml:space="preserve">GUILLERMO RODRIGUEZ ROJAS
</t>
  </si>
  <si>
    <t>Actualización software laserfiche (contratación contingencia)</t>
  </si>
  <si>
    <t xml:space="preserve">2022LA-000002-0007000001 </t>
  </si>
  <si>
    <t>APLICOM SOCIEDAD ANONIMA</t>
  </si>
  <si>
    <t>0432022000100028-00</t>
  </si>
  <si>
    <t>Servicio de digitalización, administración y resguardo de la información que se genera en la desaf</t>
  </si>
  <si>
    <t>2022LA-000003-0007000001</t>
  </si>
  <si>
    <t>0432022000100026-00</t>
  </si>
  <si>
    <t>Servicio de traslado, tratamiento archivístico, custodia y digitalización de expedientes.</t>
  </si>
  <si>
    <t>2022LA-000004-0007000001</t>
  </si>
  <si>
    <t>SERVIARCHIVO S.A.</t>
  </si>
  <si>
    <t>432022000100036-00</t>
  </si>
  <si>
    <t>Adquisición de licencias de software</t>
  </si>
  <si>
    <t>2022LA-000008-0007000001</t>
  </si>
  <si>
    <t xml:space="preserve">INTERHAND SOCIEDAD ANONIMA
</t>
  </si>
  <si>
    <t xml:space="preserve">0432022000100091-00
</t>
  </si>
  <si>
    <t xml:space="preserve">Consorcio NOVACOMP - INNOVATIVE
</t>
  </si>
  <si>
    <t xml:space="preserve">0432022000100090-00
</t>
  </si>
  <si>
    <t xml:space="preserve">0432022000100089-00
</t>
  </si>
  <si>
    <t>Servicios de mantenimiento preventivo y correctivo de los equipos e instalaciones de bombeo de agua potable y de aguas negras del edificio pbro. Benjamín núñez</t>
  </si>
  <si>
    <t>2022LA-000010-0007000001</t>
  </si>
  <si>
    <t>FONT SERVICIOS ELECTROMECANICOS SOCIEDAD ANONIMA,</t>
  </si>
  <si>
    <t>0432022000100097-00</t>
  </si>
  <si>
    <t>Servicio administrado (iaas) y alquiler de infraestructura de switches</t>
  </si>
  <si>
    <t xml:space="preserve">2022LA-000007-0007000001 </t>
  </si>
  <si>
    <t>NETWAY SOCIEDAD ANONIMA</t>
  </si>
  <si>
    <t>0432022000100094-00</t>
  </si>
  <si>
    <t>Servicio de lavado de vidrios</t>
  </si>
  <si>
    <t>2022LA-000005-0007000001</t>
  </si>
  <si>
    <t>SUPLIDORA SANTAMARIA RESPONSABILIDAD LIMITADA</t>
  </si>
  <si>
    <t>Alquiler de servidor para base de datos según demanda para el centro de datos</t>
  </si>
  <si>
    <t>2022LA-000009-0007000001</t>
  </si>
  <si>
    <t xml:space="preserve">0432022000100096-00
</t>
  </si>
  <si>
    <t>Compra de licencias de protección edr (endpoint detection and response) marca kaspersky</t>
  </si>
  <si>
    <t xml:space="preserve">2022LA-000006-0007000001 </t>
  </si>
  <si>
    <t>SOLUCIONES DIGITALES DE ALMACENAMIENTO SOCIEDAD ANONIMA</t>
  </si>
  <si>
    <t>0432022000100083-00</t>
  </si>
  <si>
    <t>10804/20402</t>
  </si>
  <si>
    <t>Servicio de mantenimiento preventivo, correctivo y atención de emergencias, para la bomba de agua de la desaf</t>
  </si>
  <si>
    <t>ECOSEAL SOCIEDAD ANONIMA</t>
  </si>
  <si>
    <t>0432022000100100-00</t>
  </si>
  <si>
    <t>Software de seguridad endpoint</t>
  </si>
  <si>
    <t>2022LA-000011-0007000001</t>
  </si>
  <si>
    <t>0432022000100088-00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</si>
</sst>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$-540A]#,##0.00"/>
    <numFmt numFmtId="166" formatCode="?\ ??\ ??"/>
    <numFmt numFmtId="167" formatCode="0000000000000000"/>
    <numFmt numFmtId="168" formatCode="&quot;₡&quot;#,##0.00"/>
    <numFmt numFmtId="169" formatCode="[$-C0A]d\-mmm\-yy"/>
    <numFmt numFmtId="170" formatCode="[$$-34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4.9989318521683403E-2"/>
      <name val="Franklin Gothic Book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B4C6E7"/>
        <bgColor rgb="FFB4C6E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164" fontId="5" fillId="0" borderId="0" xfId="0" applyNumberFormat="1" applyFont="1" applyAlignment="1">
      <alignment horizontal="right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5" fontId="5" fillId="0" borderId="0" xfId="0" applyNumberFormat="1" applyFont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5" fontId="3" fillId="3" borderId="7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8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/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 wrapText="1"/>
    </xf>
    <xf numFmtId="168" fontId="6" fillId="0" borderId="11" xfId="0" applyNumberFormat="1" applyFont="1" applyBorder="1" applyAlignment="1">
      <alignment horizontal="center" vertical="center" wrapText="1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2</xdr:col>
      <xdr:colOff>38100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2</xdr:col>
      <xdr:colOff>38100</xdr:colOff>
      <xdr:row>4</xdr:row>
      <xdr:rowOff>88900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ED92A-DBD5-4245-A10E-0D3AEF06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56349"/>
          <a:ext cx="1316355" cy="794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N25"/>
  <sheetViews>
    <sheetView workbookViewId="0">
      <selection sqref="A1:M1"/>
    </sheetView>
  </sheetViews>
  <sheetFormatPr baseColWidth="10" defaultRowHeight="15" x14ac:dyDescent="0.25"/>
  <cols>
    <col min="1" max="1" width="8.7109375" style="1" customWidth="1"/>
    <col min="2" max="2" width="20.42578125" customWidth="1"/>
    <col min="3" max="3" width="23.42578125" style="1" customWidth="1"/>
    <col min="4" max="4" width="11" style="1" customWidth="1"/>
    <col min="5" max="5" width="35.7109375" style="3" customWidth="1"/>
    <col min="6" max="6" width="20" customWidth="1"/>
    <col min="7" max="7" width="36.140625" style="1" customWidth="1"/>
    <col min="8" max="8" width="31.5703125" style="1" customWidth="1"/>
    <col min="9" max="9" width="29.85546875" style="1" customWidth="1"/>
    <col min="10" max="10" width="42.140625" style="1" customWidth="1"/>
    <col min="11" max="11" width="35.5703125" style="1" customWidth="1"/>
    <col min="12" max="12" width="28.7109375" style="1" customWidth="1"/>
    <col min="13" max="13" width="18.42578125" customWidth="1"/>
    <col min="14" max="14" width="19.85546875" customWidth="1"/>
    <col min="15" max="15" width="20.7109375" customWidth="1"/>
    <col min="16" max="16" width="14.7109375" customWidth="1"/>
    <col min="17" max="17" width="26.42578125" customWidth="1"/>
    <col min="18" max="18" width="18.28515625" customWidth="1"/>
  </cols>
  <sheetData>
    <row r="1" spans="1:222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22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22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25">
      <c r="A4" s="41" t="s">
        <v>69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6" spans="1:222" ht="45" x14ac:dyDescent="0.25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9</v>
      </c>
      <c r="O6" s="4" t="s">
        <v>23</v>
      </c>
      <c r="P6" s="32" t="s">
        <v>22</v>
      </c>
      <c r="Q6" s="36" t="s">
        <v>24</v>
      </c>
    </row>
    <row r="7" spans="1:222" ht="42.75" x14ac:dyDescent="0.25">
      <c r="A7" s="7" t="s">
        <v>25</v>
      </c>
      <c r="B7" s="10">
        <v>10307</v>
      </c>
      <c r="C7" s="12">
        <v>62022000100001</v>
      </c>
      <c r="D7" s="14" t="s">
        <v>3</v>
      </c>
      <c r="E7" s="16" t="s">
        <v>35</v>
      </c>
      <c r="F7" s="19">
        <v>1</v>
      </c>
      <c r="G7" s="22" t="s">
        <v>36</v>
      </c>
      <c r="H7" s="22" t="s">
        <v>6</v>
      </c>
      <c r="I7" s="22" t="s">
        <v>5</v>
      </c>
      <c r="J7" s="22">
        <v>3101091810</v>
      </c>
      <c r="K7" s="22" t="s">
        <v>37</v>
      </c>
      <c r="L7" s="22"/>
      <c r="M7" s="22"/>
      <c r="N7" s="22"/>
      <c r="O7" s="30">
        <v>2200</v>
      </c>
      <c r="P7" s="33">
        <f>+O7*13%</f>
        <v>286</v>
      </c>
      <c r="Q7" s="37">
        <f>+P7+O7</f>
        <v>2486</v>
      </c>
    </row>
    <row r="8" spans="1:222" ht="42.75" x14ac:dyDescent="0.25">
      <c r="A8" s="8" t="s">
        <v>28</v>
      </c>
      <c r="B8" s="11">
        <v>10307</v>
      </c>
      <c r="C8" s="12">
        <v>62022000300001</v>
      </c>
      <c r="D8" s="15" t="s">
        <v>3</v>
      </c>
      <c r="E8" s="17" t="s">
        <v>38</v>
      </c>
      <c r="F8" s="20">
        <v>1</v>
      </c>
      <c r="G8" s="22" t="s">
        <v>36</v>
      </c>
      <c r="H8" s="22" t="s">
        <v>6</v>
      </c>
      <c r="I8" s="22" t="s">
        <v>5</v>
      </c>
      <c r="J8" s="22">
        <v>3101091810</v>
      </c>
      <c r="K8" s="22" t="s">
        <v>37</v>
      </c>
      <c r="L8" s="22"/>
      <c r="M8" s="22"/>
      <c r="N8" s="22"/>
      <c r="O8" s="30">
        <v>2200</v>
      </c>
      <c r="P8" s="33">
        <f>+O8*13%</f>
        <v>286</v>
      </c>
      <c r="Q8" s="37">
        <f>+P8+O8</f>
        <v>2486</v>
      </c>
    </row>
    <row r="9" spans="1:222" ht="42.75" x14ac:dyDescent="0.25">
      <c r="A9" s="7" t="s">
        <v>31</v>
      </c>
      <c r="B9" s="10">
        <v>10701</v>
      </c>
      <c r="C9" s="12">
        <v>62022000700001</v>
      </c>
      <c r="D9" s="12" t="s">
        <v>4</v>
      </c>
      <c r="E9" s="17" t="s">
        <v>39</v>
      </c>
      <c r="F9" s="19">
        <v>552000</v>
      </c>
      <c r="G9" s="16" t="s">
        <v>40</v>
      </c>
      <c r="H9" s="16" t="s">
        <v>6</v>
      </c>
      <c r="I9" s="16" t="s">
        <v>34</v>
      </c>
      <c r="J9" s="16">
        <v>3006101757</v>
      </c>
      <c r="K9" s="16">
        <v>4600062751</v>
      </c>
      <c r="L9" s="27">
        <v>540000</v>
      </c>
      <c r="M9" s="27">
        <v>10800</v>
      </c>
      <c r="N9" s="27">
        <v>550800</v>
      </c>
      <c r="O9" s="27"/>
      <c r="P9" s="34"/>
      <c r="Q9" s="38"/>
    </row>
    <row r="10" spans="1:222" x14ac:dyDescent="0.25">
      <c r="A10" s="7" t="s">
        <v>30</v>
      </c>
      <c r="B10" s="10">
        <v>29902</v>
      </c>
      <c r="C10" s="12">
        <v>62022000500001</v>
      </c>
      <c r="D10" s="12" t="s">
        <v>3</v>
      </c>
      <c r="E10" s="16" t="s">
        <v>41</v>
      </c>
      <c r="F10" s="19">
        <v>30000</v>
      </c>
      <c r="G10" s="16"/>
      <c r="H10" s="16" t="s">
        <v>33</v>
      </c>
      <c r="I10" s="16"/>
      <c r="J10" s="16"/>
      <c r="K10" s="16"/>
      <c r="L10" s="27"/>
      <c r="M10" s="27"/>
      <c r="N10" s="27"/>
      <c r="O10" s="27"/>
      <c r="P10" s="34"/>
      <c r="Q10" s="38"/>
    </row>
    <row r="11" spans="1:222" x14ac:dyDescent="0.25">
      <c r="A11" s="7" t="s">
        <v>30</v>
      </c>
      <c r="B11" s="10">
        <v>50103</v>
      </c>
      <c r="C11" s="12">
        <v>62022000500002</v>
      </c>
      <c r="D11" s="12" t="s">
        <v>3</v>
      </c>
      <c r="E11" s="16" t="s">
        <v>42</v>
      </c>
      <c r="F11" s="19">
        <v>50000</v>
      </c>
      <c r="G11" s="16" t="s">
        <v>43</v>
      </c>
      <c r="H11" s="16" t="s">
        <v>44</v>
      </c>
      <c r="I11" s="16"/>
      <c r="J11" s="16"/>
      <c r="K11" s="16"/>
      <c r="L11" s="27"/>
      <c r="M11" s="27"/>
      <c r="N11" s="27"/>
      <c r="O11" s="27"/>
      <c r="P11" s="34"/>
      <c r="Q11" s="38"/>
    </row>
    <row r="12" spans="1:222" x14ac:dyDescent="0.25">
      <c r="A12" s="7" t="s">
        <v>27</v>
      </c>
      <c r="B12" s="10">
        <v>50199</v>
      </c>
      <c r="C12" s="12">
        <v>62022000600001</v>
      </c>
      <c r="D12" s="12" t="s">
        <v>3</v>
      </c>
      <c r="E12" s="16" t="s">
        <v>45</v>
      </c>
      <c r="F12" s="19">
        <v>155000</v>
      </c>
      <c r="G12" s="16" t="s">
        <v>46</v>
      </c>
      <c r="H12" s="16" t="s">
        <v>44</v>
      </c>
      <c r="I12" s="16"/>
      <c r="J12" s="16"/>
      <c r="K12" s="16"/>
      <c r="L12" s="27"/>
      <c r="M12" s="27"/>
      <c r="N12" s="27"/>
      <c r="O12" s="27"/>
      <c r="P12" s="34"/>
      <c r="Q12" s="38"/>
    </row>
    <row r="13" spans="1:222" ht="42.75" x14ac:dyDescent="0.25">
      <c r="A13" s="7" t="s">
        <v>25</v>
      </c>
      <c r="B13" s="10">
        <v>10103</v>
      </c>
      <c r="C13" s="12">
        <v>62022000100003</v>
      </c>
      <c r="D13" s="12" t="s">
        <v>3</v>
      </c>
      <c r="E13" s="16" t="s">
        <v>47</v>
      </c>
      <c r="F13" s="19">
        <v>8</v>
      </c>
      <c r="G13" s="16" t="s">
        <v>48</v>
      </c>
      <c r="H13" s="16" t="s">
        <v>26</v>
      </c>
      <c r="I13" s="16" t="s">
        <v>49</v>
      </c>
      <c r="J13" s="16" t="s">
        <v>50</v>
      </c>
      <c r="K13" s="16" t="s">
        <v>51</v>
      </c>
      <c r="L13" s="27"/>
      <c r="M13" s="27"/>
      <c r="N13" s="27"/>
      <c r="O13" s="27">
        <f>103.66+379.05+127.82</f>
        <v>610.53</v>
      </c>
      <c r="P13" s="34">
        <f>O13*13%</f>
        <v>79.368899999999996</v>
      </c>
      <c r="Q13" s="38">
        <f>P13+O13</f>
        <v>689.89889999999991</v>
      </c>
    </row>
    <row r="14" spans="1:222" ht="28.5" x14ac:dyDescent="0.25">
      <c r="A14" s="7" t="s">
        <v>30</v>
      </c>
      <c r="B14" s="10">
        <v>50199</v>
      </c>
      <c r="C14" s="12">
        <v>62022000500003</v>
      </c>
      <c r="D14" s="12" t="s">
        <v>3</v>
      </c>
      <c r="E14" s="16" t="s">
        <v>52</v>
      </c>
      <c r="F14" s="19">
        <v>50000</v>
      </c>
      <c r="G14" s="16" t="s">
        <v>46</v>
      </c>
      <c r="H14" s="16" t="s">
        <v>44</v>
      </c>
      <c r="I14" s="16"/>
      <c r="J14" s="16"/>
      <c r="K14" s="16"/>
      <c r="L14" s="27"/>
      <c r="M14" s="27"/>
      <c r="N14" s="27"/>
      <c r="O14" s="27"/>
      <c r="P14" s="34"/>
      <c r="Q14" s="38"/>
    </row>
    <row r="15" spans="1:222" ht="42.75" x14ac:dyDescent="0.25">
      <c r="A15" s="7" t="s">
        <v>25</v>
      </c>
      <c r="B15" s="10">
        <v>29901</v>
      </c>
      <c r="C15" s="12">
        <v>62022000100002</v>
      </c>
      <c r="D15" s="12" t="s">
        <v>3</v>
      </c>
      <c r="E15" s="16" t="s">
        <v>53</v>
      </c>
      <c r="F15" s="19">
        <v>1</v>
      </c>
      <c r="G15" s="16"/>
      <c r="H15" s="16" t="s">
        <v>33</v>
      </c>
      <c r="I15" s="16"/>
      <c r="J15" s="16"/>
      <c r="K15" s="16"/>
      <c r="L15" s="27"/>
      <c r="M15" s="27"/>
      <c r="N15" s="27"/>
      <c r="O15" s="27"/>
      <c r="P15" s="34"/>
      <c r="Q15" s="38"/>
    </row>
    <row r="16" spans="1:222" ht="57" x14ac:dyDescent="0.25">
      <c r="A16" s="7" t="s">
        <v>25</v>
      </c>
      <c r="B16" s="10">
        <v>10807</v>
      </c>
      <c r="C16" s="12">
        <v>62022000100007</v>
      </c>
      <c r="D16" s="12" t="s">
        <v>8</v>
      </c>
      <c r="E16" s="16" t="s">
        <v>54</v>
      </c>
      <c r="F16" s="19">
        <v>1</v>
      </c>
      <c r="G16" s="16" t="s">
        <v>55</v>
      </c>
      <c r="H16" s="16" t="s">
        <v>32</v>
      </c>
      <c r="I16" s="16"/>
      <c r="J16" s="16"/>
      <c r="K16" s="16"/>
      <c r="L16" s="27"/>
      <c r="M16" s="27"/>
      <c r="N16" s="27"/>
      <c r="O16" s="27"/>
      <c r="P16" s="34"/>
      <c r="Q16" s="38"/>
    </row>
    <row r="17" spans="1:17" ht="28.5" x14ac:dyDescent="0.25">
      <c r="A17" s="7" t="s">
        <v>25</v>
      </c>
      <c r="B17" s="10">
        <v>10899</v>
      </c>
      <c r="C17" s="12">
        <v>62022000100006</v>
      </c>
      <c r="D17" s="12" t="s">
        <v>3</v>
      </c>
      <c r="E17" s="16" t="s">
        <v>56</v>
      </c>
      <c r="F17" s="19">
        <v>2</v>
      </c>
      <c r="G17" s="16" t="s">
        <v>57</v>
      </c>
      <c r="H17" s="16" t="s">
        <v>32</v>
      </c>
      <c r="I17" s="16"/>
      <c r="J17" s="16"/>
      <c r="K17" s="16"/>
      <c r="L17" s="27"/>
      <c r="M17" s="27"/>
      <c r="N17" s="27"/>
      <c r="O17" s="27"/>
      <c r="P17" s="34"/>
      <c r="Q17" s="38"/>
    </row>
    <row r="18" spans="1:17" ht="28.5" x14ac:dyDescent="0.25">
      <c r="A18" s="7" t="s">
        <v>29</v>
      </c>
      <c r="B18" s="10">
        <v>29906</v>
      </c>
      <c r="C18" s="12">
        <v>62022000200001</v>
      </c>
      <c r="D18" s="12" t="s">
        <v>3</v>
      </c>
      <c r="E18" s="16" t="s">
        <v>58</v>
      </c>
      <c r="F18" s="19">
        <v>1502271</v>
      </c>
      <c r="G18" s="16"/>
      <c r="H18" s="16" t="s">
        <v>33</v>
      </c>
      <c r="I18" s="16"/>
      <c r="J18" s="16"/>
      <c r="K18" s="16"/>
      <c r="L18" s="27"/>
      <c r="M18" s="27"/>
      <c r="N18" s="27"/>
      <c r="O18" s="27"/>
      <c r="P18" s="34"/>
      <c r="Q18" s="38"/>
    </row>
    <row r="19" spans="1:17" x14ac:dyDescent="0.25">
      <c r="A19" s="7" t="s">
        <v>25</v>
      </c>
      <c r="B19" s="10">
        <v>50199</v>
      </c>
      <c r="C19" s="12">
        <v>62022000100005</v>
      </c>
      <c r="D19" s="12" t="s">
        <v>3</v>
      </c>
      <c r="E19" s="16" t="s">
        <v>59</v>
      </c>
      <c r="F19" s="19">
        <v>100000</v>
      </c>
      <c r="G19" s="16" t="str">
        <f>G14</f>
        <v>2022CD-000007-0007000001</v>
      </c>
      <c r="H19" s="16" t="s">
        <v>7</v>
      </c>
      <c r="I19" s="16"/>
      <c r="J19" s="16"/>
      <c r="K19" s="16"/>
      <c r="L19" s="27"/>
      <c r="M19" s="27"/>
      <c r="N19" s="27"/>
      <c r="O19" s="27"/>
      <c r="P19" s="34"/>
      <c r="Q19" s="38"/>
    </row>
    <row r="20" spans="1:17" ht="28.5" x14ac:dyDescent="0.25">
      <c r="A20" s="7" t="s">
        <v>25</v>
      </c>
      <c r="B20" s="10" t="s">
        <v>60</v>
      </c>
      <c r="C20" s="12">
        <v>62022000100004</v>
      </c>
      <c r="D20" s="12" t="s">
        <v>3</v>
      </c>
      <c r="E20" s="16" t="s">
        <v>61</v>
      </c>
      <c r="F20" s="19">
        <v>685000</v>
      </c>
      <c r="G20" s="16"/>
      <c r="H20" s="16" t="s">
        <v>33</v>
      </c>
      <c r="I20" s="16"/>
      <c r="J20" s="16"/>
      <c r="K20" s="16"/>
      <c r="L20" s="27"/>
      <c r="M20" s="27"/>
      <c r="N20" s="27"/>
      <c r="O20" s="27"/>
      <c r="P20" s="34"/>
      <c r="Q20" s="38"/>
    </row>
    <row r="21" spans="1:17" ht="42.75" x14ac:dyDescent="0.25">
      <c r="A21" s="7" t="s">
        <v>28</v>
      </c>
      <c r="B21" s="10">
        <v>10899</v>
      </c>
      <c r="C21" s="12">
        <v>62022000300003</v>
      </c>
      <c r="D21" s="12" t="s">
        <v>3</v>
      </c>
      <c r="E21" s="16" t="s">
        <v>62</v>
      </c>
      <c r="F21" s="19">
        <v>2</v>
      </c>
      <c r="G21" s="16" t="s">
        <v>63</v>
      </c>
      <c r="H21" s="16" t="s">
        <v>44</v>
      </c>
      <c r="I21" s="16"/>
      <c r="J21" s="16"/>
      <c r="K21" s="16"/>
      <c r="L21" s="27"/>
      <c r="M21" s="27"/>
      <c r="N21" s="27"/>
      <c r="O21" s="27"/>
      <c r="P21" s="34"/>
      <c r="Q21" s="38"/>
    </row>
    <row r="22" spans="1:17" ht="42.75" x14ac:dyDescent="0.25">
      <c r="A22" s="7" t="s">
        <v>28</v>
      </c>
      <c r="B22" s="10">
        <v>10701</v>
      </c>
      <c r="C22" s="12">
        <v>62022000300002</v>
      </c>
      <c r="D22" s="12" t="s">
        <v>4</v>
      </c>
      <c r="E22" s="16" t="s">
        <v>64</v>
      </c>
      <c r="F22" s="19">
        <v>697680</v>
      </c>
      <c r="G22" s="16" t="s">
        <v>65</v>
      </c>
      <c r="H22" s="16" t="s">
        <v>26</v>
      </c>
      <c r="I22" s="16" t="s">
        <v>34</v>
      </c>
      <c r="J22" s="16">
        <v>3006101757</v>
      </c>
      <c r="K22" s="16">
        <v>4600063130</v>
      </c>
      <c r="L22" s="27">
        <f>684000</f>
        <v>684000</v>
      </c>
      <c r="M22" s="27">
        <f>L22*2%</f>
        <v>13680</v>
      </c>
      <c r="N22" s="27">
        <f>M22+L22</f>
        <v>697680</v>
      </c>
      <c r="O22" s="27"/>
      <c r="P22" s="34"/>
      <c r="Q22" s="38"/>
    </row>
    <row r="23" spans="1:17" ht="28.5" x14ac:dyDescent="0.25">
      <c r="A23" s="7" t="s">
        <v>29</v>
      </c>
      <c r="B23" s="10">
        <v>50103</v>
      </c>
      <c r="C23" s="12">
        <v>62022000200002</v>
      </c>
      <c r="D23" s="12" t="s">
        <v>3</v>
      </c>
      <c r="E23" s="16" t="s">
        <v>66</v>
      </c>
      <c r="F23" s="19">
        <v>1050000</v>
      </c>
      <c r="G23" s="16" t="s">
        <v>43</v>
      </c>
      <c r="H23" s="16" t="s">
        <v>44</v>
      </c>
      <c r="I23" s="22"/>
      <c r="J23" s="22"/>
      <c r="K23" s="22"/>
      <c r="L23" s="28"/>
      <c r="M23" s="28"/>
      <c r="N23" s="28"/>
      <c r="O23" s="28"/>
      <c r="P23" s="35"/>
      <c r="Q23" s="39"/>
    </row>
    <row r="24" spans="1:17" ht="28.5" x14ac:dyDescent="0.25">
      <c r="A24" s="7" t="s">
        <v>27</v>
      </c>
      <c r="B24" s="10">
        <v>20305</v>
      </c>
      <c r="C24" s="12">
        <v>62022000600002</v>
      </c>
      <c r="D24" s="12" t="s">
        <v>3</v>
      </c>
      <c r="E24" s="16" t="s">
        <v>67</v>
      </c>
      <c r="F24" s="19">
        <v>160980</v>
      </c>
      <c r="G24" s="16" t="s">
        <v>68</v>
      </c>
      <c r="H24" s="23" t="s">
        <v>32</v>
      </c>
      <c r="I24" s="6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9"/>
      <c r="B25" s="5"/>
      <c r="C25" s="13"/>
      <c r="D25" s="9"/>
      <c r="E25" s="18"/>
      <c r="F25" s="21"/>
      <c r="G25" s="5"/>
      <c r="H25" s="5"/>
      <c r="I25" s="5"/>
      <c r="J25" s="25"/>
      <c r="K25" s="26"/>
      <c r="L25" s="18"/>
      <c r="M25" s="29"/>
      <c r="N25" s="9"/>
      <c r="O25" s="31"/>
      <c r="P25" s="31"/>
      <c r="Q25" s="9"/>
    </row>
  </sheetData>
  <mergeCells count="4">
    <mergeCell ref="A1:M1"/>
    <mergeCell ref="A2:M2"/>
    <mergeCell ref="A3:M3"/>
    <mergeCell ref="A4:M4"/>
  </mergeCells>
  <pageMargins left="0.23622047244094491" right="0.23622047244094491" top="0.55118110236220474" bottom="0.55118110236220474" header="0.31496062992125984" footer="0.31496062992125984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4824-A928-46FB-BC56-9A63EBD8FCD6}">
  <sheetPr>
    <pageSetUpPr fitToPage="1"/>
  </sheetPr>
  <dimension ref="A1:Q25"/>
  <sheetViews>
    <sheetView workbookViewId="0">
      <selection sqref="A1:Q25"/>
    </sheetView>
  </sheetViews>
  <sheetFormatPr baseColWidth="10" defaultRowHeight="15" x14ac:dyDescent="0.25"/>
  <cols>
    <col min="1" max="1" width="8.7109375" customWidth="1"/>
    <col min="2" max="2" width="20.42578125" customWidth="1"/>
    <col min="3" max="3" width="23.42578125" customWidth="1"/>
    <col min="4" max="4" width="11" customWidth="1"/>
    <col min="5" max="5" width="35.7109375" customWidth="1"/>
    <col min="6" max="6" width="20" customWidth="1"/>
    <col min="7" max="7" width="36.140625" customWidth="1"/>
    <col min="8" max="8" width="31.5703125" customWidth="1"/>
    <col min="9" max="9" width="29.85546875" customWidth="1"/>
    <col min="10" max="10" width="42.140625" customWidth="1"/>
    <col min="11" max="11" width="35.5703125" customWidth="1"/>
    <col min="12" max="12" width="28.7109375" customWidth="1"/>
    <col min="13" max="13" width="18.42578125" customWidth="1"/>
    <col min="14" max="14" width="19.85546875" customWidth="1"/>
    <col min="15" max="15" width="20.7109375" customWidth="1"/>
    <col min="16" max="16" width="14.7109375" customWidth="1"/>
    <col min="17" max="17" width="26.42578125" customWidth="1"/>
  </cols>
  <sheetData>
    <row r="1" spans="1:1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7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2"/>
      <c r="O3" s="2"/>
      <c r="P3" s="2"/>
      <c r="Q3" s="2"/>
    </row>
    <row r="4" spans="1:17" x14ac:dyDescent="0.25">
      <c r="A4" s="41" t="s">
        <v>70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7" x14ac:dyDescent="0.25">
      <c r="A5" s="1"/>
      <c r="C5" s="1"/>
      <c r="D5" s="1"/>
      <c r="E5" s="3"/>
      <c r="G5" s="1"/>
      <c r="H5" s="1"/>
      <c r="I5" s="1"/>
      <c r="J5" s="1"/>
      <c r="K5" s="1"/>
      <c r="L5" s="1"/>
    </row>
    <row r="6" spans="1:17" ht="45" x14ac:dyDescent="0.25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9</v>
      </c>
      <c r="O6" s="4" t="s">
        <v>23</v>
      </c>
      <c r="P6" s="32" t="s">
        <v>22</v>
      </c>
      <c r="Q6" s="36" t="s">
        <v>24</v>
      </c>
    </row>
    <row r="7" spans="1:17" ht="28.5" x14ac:dyDescent="0.25">
      <c r="A7" s="7" t="s">
        <v>30</v>
      </c>
      <c r="B7" s="10">
        <v>29902</v>
      </c>
      <c r="C7" s="12">
        <v>62022000500001</v>
      </c>
      <c r="D7" s="14" t="s">
        <v>3</v>
      </c>
      <c r="E7" s="16" t="s">
        <v>41</v>
      </c>
      <c r="F7" s="19">
        <v>30000</v>
      </c>
      <c r="G7" s="22" t="s">
        <v>71</v>
      </c>
      <c r="H7" s="22" t="s">
        <v>26</v>
      </c>
      <c r="I7" s="22" t="s">
        <v>72</v>
      </c>
      <c r="J7" s="22">
        <v>3101402827</v>
      </c>
      <c r="K7" s="22">
        <v>4096888121</v>
      </c>
      <c r="L7" s="22" t="s">
        <v>73</v>
      </c>
      <c r="M7" s="22" t="s">
        <v>74</v>
      </c>
      <c r="N7" s="22" t="s">
        <v>75</v>
      </c>
      <c r="O7" s="30"/>
      <c r="P7" s="33"/>
      <c r="Q7" s="37"/>
    </row>
    <row r="8" spans="1:17" ht="28.5" x14ac:dyDescent="0.25">
      <c r="A8" s="8" t="s">
        <v>30</v>
      </c>
      <c r="B8" s="11">
        <v>50103</v>
      </c>
      <c r="C8" s="12">
        <v>62022000500002</v>
      </c>
      <c r="D8" s="15" t="s">
        <v>3</v>
      </c>
      <c r="E8" s="17" t="s">
        <v>42</v>
      </c>
      <c r="F8" s="20">
        <v>50000</v>
      </c>
      <c r="G8" s="22" t="s">
        <v>43</v>
      </c>
      <c r="H8" s="22" t="s">
        <v>26</v>
      </c>
      <c r="I8" s="22" t="s">
        <v>76</v>
      </c>
      <c r="J8" s="22">
        <v>3101024094</v>
      </c>
      <c r="K8" s="22">
        <v>4600064096</v>
      </c>
      <c r="L8" s="22" t="s">
        <v>77</v>
      </c>
      <c r="M8" s="22" t="s">
        <v>78</v>
      </c>
      <c r="N8" s="22" t="s">
        <v>79</v>
      </c>
      <c r="O8" s="30"/>
      <c r="P8" s="33"/>
      <c r="Q8" s="37"/>
    </row>
    <row r="9" spans="1:17" ht="28.5" x14ac:dyDescent="0.25">
      <c r="A9" s="7" t="s">
        <v>27</v>
      </c>
      <c r="B9" s="10">
        <v>50199</v>
      </c>
      <c r="C9" s="12">
        <v>62022000600001</v>
      </c>
      <c r="D9" s="12" t="s">
        <v>3</v>
      </c>
      <c r="E9" s="17" t="s">
        <v>45</v>
      </c>
      <c r="F9" s="19">
        <v>155000</v>
      </c>
      <c r="G9" s="16" t="s">
        <v>46</v>
      </c>
      <c r="H9" s="16" t="s">
        <v>26</v>
      </c>
      <c r="I9" s="16" t="s">
        <v>80</v>
      </c>
      <c r="J9" s="16" t="s">
        <v>81</v>
      </c>
      <c r="K9" s="16">
        <v>4600063937</v>
      </c>
      <c r="L9" s="27" t="s">
        <v>82</v>
      </c>
      <c r="M9" s="27" t="s">
        <v>83</v>
      </c>
      <c r="N9" s="27" t="s">
        <v>84</v>
      </c>
      <c r="O9" s="27"/>
      <c r="P9" s="34"/>
      <c r="Q9" s="38"/>
    </row>
    <row r="10" spans="1:17" ht="28.5" x14ac:dyDescent="0.25">
      <c r="A10" s="7" t="s">
        <v>30</v>
      </c>
      <c r="B10" s="10">
        <v>50199</v>
      </c>
      <c r="C10" s="12">
        <v>62022000500003</v>
      </c>
      <c r="D10" s="12" t="s">
        <v>3</v>
      </c>
      <c r="E10" s="16" t="s">
        <v>52</v>
      </c>
      <c r="F10" s="19">
        <v>50000</v>
      </c>
      <c r="G10" s="16" t="s">
        <v>46</v>
      </c>
      <c r="H10" s="16" t="s">
        <v>26</v>
      </c>
      <c r="I10" s="16" t="s">
        <v>85</v>
      </c>
      <c r="J10" s="16">
        <v>3101023412</v>
      </c>
      <c r="K10" s="16">
        <v>4600063821</v>
      </c>
      <c r="L10" s="27" t="s">
        <v>86</v>
      </c>
      <c r="M10" s="27" t="s">
        <v>87</v>
      </c>
      <c r="N10" s="27" t="s">
        <v>88</v>
      </c>
      <c r="O10" s="27"/>
      <c r="P10" s="34"/>
      <c r="Q10" s="38"/>
    </row>
    <row r="11" spans="1:17" ht="42.75" x14ac:dyDescent="0.25">
      <c r="A11" s="7" t="s">
        <v>25</v>
      </c>
      <c r="B11" s="10">
        <v>29901</v>
      </c>
      <c r="C11" s="12">
        <v>62022000100002</v>
      </c>
      <c r="D11" s="12" t="s">
        <v>3</v>
      </c>
      <c r="E11" s="16" t="s">
        <v>53</v>
      </c>
      <c r="F11" s="19">
        <v>1</v>
      </c>
      <c r="G11" s="16" t="s">
        <v>89</v>
      </c>
      <c r="H11" s="16" t="s">
        <v>26</v>
      </c>
      <c r="I11" s="16" t="s">
        <v>90</v>
      </c>
      <c r="J11" s="16">
        <v>3101337249</v>
      </c>
      <c r="K11" s="16" t="s">
        <v>91</v>
      </c>
      <c r="L11" s="27"/>
      <c r="M11" s="27"/>
      <c r="N11" s="27"/>
      <c r="O11" s="27">
        <v>78</v>
      </c>
      <c r="P11" s="34">
        <v>10.14</v>
      </c>
      <c r="Q11" s="38">
        <v>88.14</v>
      </c>
    </row>
    <row r="12" spans="1:17" ht="42.75" x14ac:dyDescent="0.25">
      <c r="A12" s="7" t="s">
        <v>25</v>
      </c>
      <c r="B12" s="10">
        <v>10899</v>
      </c>
      <c r="C12" s="12">
        <v>62022000100006</v>
      </c>
      <c r="D12" s="12" t="s">
        <v>3</v>
      </c>
      <c r="E12" s="16" t="s">
        <v>56</v>
      </c>
      <c r="F12" s="19">
        <v>2</v>
      </c>
      <c r="G12" s="16" t="s">
        <v>57</v>
      </c>
      <c r="H12" s="16" t="s">
        <v>26</v>
      </c>
      <c r="I12" s="16" t="s">
        <v>92</v>
      </c>
      <c r="J12" s="16">
        <v>3101229445</v>
      </c>
      <c r="K12" s="16" t="s">
        <v>93</v>
      </c>
      <c r="L12" s="27" t="s">
        <v>94</v>
      </c>
      <c r="M12" s="27" t="s">
        <v>95</v>
      </c>
      <c r="N12" s="27" t="s">
        <v>96</v>
      </c>
      <c r="O12" s="27"/>
      <c r="P12" s="34"/>
      <c r="Q12" s="38"/>
    </row>
    <row r="13" spans="1:17" ht="28.5" x14ac:dyDescent="0.25">
      <c r="A13" s="7" t="s">
        <v>29</v>
      </c>
      <c r="B13" s="10">
        <v>29906</v>
      </c>
      <c r="C13" s="12">
        <v>62022000200001</v>
      </c>
      <c r="D13" s="12" t="s">
        <v>3</v>
      </c>
      <c r="E13" s="16" t="s">
        <v>58</v>
      </c>
      <c r="F13" s="19">
        <v>1502271</v>
      </c>
      <c r="G13" s="16" t="s">
        <v>71</v>
      </c>
      <c r="H13" s="16" t="s">
        <v>26</v>
      </c>
      <c r="I13" s="16" t="s">
        <v>97</v>
      </c>
      <c r="J13" s="16">
        <v>3101095926</v>
      </c>
      <c r="K13" s="16">
        <v>4096714294</v>
      </c>
      <c r="L13" s="27" t="s">
        <v>98</v>
      </c>
      <c r="M13" s="27" t="s">
        <v>99</v>
      </c>
      <c r="N13" s="27" t="s">
        <v>100</v>
      </c>
      <c r="O13" s="27"/>
      <c r="P13" s="34"/>
      <c r="Q13" s="38"/>
    </row>
    <row r="14" spans="1:17" ht="28.5" x14ac:dyDescent="0.25">
      <c r="A14" s="7"/>
      <c r="B14" s="10"/>
      <c r="C14" s="12"/>
      <c r="D14" s="12"/>
      <c r="E14" s="16"/>
      <c r="F14" s="19"/>
      <c r="G14" s="16"/>
      <c r="H14" s="16"/>
      <c r="I14" s="16" t="s">
        <v>72</v>
      </c>
      <c r="J14" s="16">
        <v>3101402827</v>
      </c>
      <c r="K14" s="16">
        <v>4096888121</v>
      </c>
      <c r="L14" s="27" t="s">
        <v>73</v>
      </c>
      <c r="M14" s="27" t="s">
        <v>74</v>
      </c>
      <c r="N14" s="27" t="s">
        <v>75</v>
      </c>
      <c r="O14" s="27"/>
      <c r="P14" s="34"/>
      <c r="Q14" s="38"/>
    </row>
    <row r="15" spans="1:17" ht="28.5" x14ac:dyDescent="0.25">
      <c r="A15" s="7" t="s">
        <v>25</v>
      </c>
      <c r="B15" s="10" t="s">
        <v>60</v>
      </c>
      <c r="C15" s="12">
        <v>62022000100004</v>
      </c>
      <c r="D15" s="12" t="s">
        <v>3</v>
      </c>
      <c r="E15" s="16" t="s">
        <v>61</v>
      </c>
      <c r="F15" s="19">
        <v>685000</v>
      </c>
      <c r="G15" s="16" t="s">
        <v>71</v>
      </c>
      <c r="H15" s="16" t="s">
        <v>26</v>
      </c>
      <c r="I15" s="16" t="s">
        <v>101</v>
      </c>
      <c r="J15" s="16">
        <v>3101089260</v>
      </c>
      <c r="K15" s="16">
        <v>4096829358</v>
      </c>
      <c r="L15" s="27" t="s">
        <v>102</v>
      </c>
      <c r="M15" s="27" t="s">
        <v>103</v>
      </c>
      <c r="N15" s="27" t="s">
        <v>104</v>
      </c>
      <c r="O15" s="27"/>
      <c r="P15" s="34"/>
      <c r="Q15" s="38"/>
    </row>
    <row r="16" spans="1:17" ht="42.75" x14ac:dyDescent="0.25">
      <c r="A16" s="7" t="s">
        <v>28</v>
      </c>
      <c r="B16" s="10">
        <v>10899</v>
      </c>
      <c r="C16" s="12">
        <v>62022000300003</v>
      </c>
      <c r="D16" s="12" t="s">
        <v>3</v>
      </c>
      <c r="E16" s="16" t="s">
        <v>62</v>
      </c>
      <c r="F16" s="19">
        <v>2</v>
      </c>
      <c r="G16" s="16" t="s">
        <v>63</v>
      </c>
      <c r="H16" s="16" t="s">
        <v>26</v>
      </c>
      <c r="I16" s="16" t="s">
        <v>92</v>
      </c>
      <c r="J16" s="16">
        <v>3101229445</v>
      </c>
      <c r="K16" s="16" t="s">
        <v>105</v>
      </c>
      <c r="L16" s="27" t="s">
        <v>106</v>
      </c>
      <c r="M16" s="27" t="s">
        <v>107</v>
      </c>
      <c r="N16" s="27" t="s">
        <v>108</v>
      </c>
      <c r="O16" s="27"/>
      <c r="P16" s="34"/>
      <c r="Q16" s="38"/>
    </row>
    <row r="17" spans="1:17" ht="28.5" x14ac:dyDescent="0.25">
      <c r="A17" s="7" t="s">
        <v>29</v>
      </c>
      <c r="B17" s="10">
        <v>50103</v>
      </c>
      <c r="C17" s="12">
        <v>62022000200002</v>
      </c>
      <c r="D17" s="12" t="s">
        <v>3</v>
      </c>
      <c r="E17" s="16" t="s">
        <v>66</v>
      </c>
      <c r="F17" s="19">
        <v>1050000</v>
      </c>
      <c r="G17" s="16" t="s">
        <v>43</v>
      </c>
      <c r="H17" s="16" t="s">
        <v>26</v>
      </c>
      <c r="I17" s="16" t="s">
        <v>109</v>
      </c>
      <c r="J17" s="16">
        <v>3101083187</v>
      </c>
      <c r="K17" s="16">
        <v>4600063965</v>
      </c>
      <c r="L17" s="27"/>
      <c r="M17" s="27"/>
      <c r="N17" s="27"/>
      <c r="O17" s="27" t="s">
        <v>110</v>
      </c>
      <c r="P17" s="34">
        <v>130.97999999999999</v>
      </c>
      <c r="Q17" s="38" t="s">
        <v>111</v>
      </c>
    </row>
    <row r="18" spans="1:17" ht="28.5" x14ac:dyDescent="0.25">
      <c r="A18" s="7" t="s">
        <v>27</v>
      </c>
      <c r="B18" s="10">
        <v>20305</v>
      </c>
      <c r="C18" s="12">
        <v>62022000600002</v>
      </c>
      <c r="D18" s="12" t="s">
        <v>3</v>
      </c>
      <c r="E18" s="16" t="s">
        <v>67</v>
      </c>
      <c r="F18" s="19">
        <v>160980</v>
      </c>
      <c r="G18" s="16" t="s">
        <v>68</v>
      </c>
      <c r="H18" s="16" t="s">
        <v>26</v>
      </c>
      <c r="I18" s="16" t="s">
        <v>7</v>
      </c>
      <c r="J18" s="16"/>
      <c r="K18" s="16"/>
      <c r="L18" s="27"/>
      <c r="M18" s="27"/>
      <c r="N18" s="27"/>
      <c r="O18" s="27"/>
      <c r="P18" s="34"/>
      <c r="Q18" s="38"/>
    </row>
    <row r="19" spans="1:17" ht="28.5" x14ac:dyDescent="0.25">
      <c r="A19" s="7">
        <v>72900</v>
      </c>
      <c r="B19" s="10" t="s">
        <v>112</v>
      </c>
      <c r="C19" s="12">
        <v>62021000100030</v>
      </c>
      <c r="D19" s="12" t="s">
        <v>113</v>
      </c>
      <c r="E19" s="16" t="s">
        <v>114</v>
      </c>
      <c r="F19" s="19">
        <v>8</v>
      </c>
      <c r="G19" s="16" t="s">
        <v>115</v>
      </c>
      <c r="H19" s="16" t="s">
        <v>26</v>
      </c>
      <c r="I19" s="16" t="s">
        <v>116</v>
      </c>
      <c r="J19" s="16">
        <v>3101111502</v>
      </c>
      <c r="K19" s="16" t="s">
        <v>117</v>
      </c>
      <c r="L19" s="27"/>
      <c r="M19" s="27"/>
      <c r="N19" s="27"/>
      <c r="O19" s="27">
        <v>184.87</v>
      </c>
      <c r="P19" s="34">
        <v>24.033000000000001</v>
      </c>
      <c r="Q19" s="38">
        <v>208.90299999999999</v>
      </c>
    </row>
    <row r="20" spans="1:17" ht="28.5" x14ac:dyDescent="0.25">
      <c r="A20" s="7"/>
      <c r="B20" s="10"/>
      <c r="C20" s="12"/>
      <c r="D20" s="12"/>
      <c r="E20" s="16"/>
      <c r="F20" s="19"/>
      <c r="G20" s="16"/>
      <c r="H20" s="16"/>
      <c r="I20" s="16" t="s">
        <v>118</v>
      </c>
      <c r="J20" s="16">
        <v>3101096527</v>
      </c>
      <c r="K20" s="16" t="s">
        <v>119</v>
      </c>
      <c r="L20" s="27"/>
      <c r="M20" s="27"/>
      <c r="N20" s="27"/>
      <c r="O20" s="27">
        <v>51.57</v>
      </c>
      <c r="P20" s="34">
        <v>6.7039999999999997</v>
      </c>
      <c r="Q20" s="38">
        <v>58.27</v>
      </c>
    </row>
    <row r="21" spans="1:17" x14ac:dyDescent="0.25">
      <c r="A21" s="7"/>
      <c r="B21" s="10"/>
      <c r="C21" s="12"/>
      <c r="D21" s="12"/>
      <c r="E21" s="16"/>
      <c r="F21" s="19"/>
      <c r="G21" s="16"/>
      <c r="H21" s="16"/>
      <c r="I21" s="16" t="s">
        <v>120</v>
      </c>
      <c r="J21" s="16">
        <v>3101083187</v>
      </c>
      <c r="K21" s="16" t="s">
        <v>121</v>
      </c>
      <c r="L21" s="27"/>
      <c r="M21" s="27"/>
      <c r="N21" s="27"/>
      <c r="O21" s="27" t="s">
        <v>122</v>
      </c>
      <c r="P21" s="34">
        <v>79.156000000000006</v>
      </c>
      <c r="Q21" s="38">
        <v>688.04600000000005</v>
      </c>
    </row>
    <row r="22" spans="1:17" ht="42.75" x14ac:dyDescent="0.25">
      <c r="A22" s="7">
        <v>73400</v>
      </c>
      <c r="B22" s="10" t="s">
        <v>123</v>
      </c>
      <c r="C22" s="12">
        <v>62022000600004</v>
      </c>
      <c r="D22" s="12" t="s">
        <v>3</v>
      </c>
      <c r="E22" s="16" t="s">
        <v>124</v>
      </c>
      <c r="F22" s="19" t="s">
        <v>125</v>
      </c>
      <c r="G22" s="16" t="s">
        <v>126</v>
      </c>
      <c r="H22" s="16" t="s">
        <v>26</v>
      </c>
      <c r="I22" s="16" t="s">
        <v>7</v>
      </c>
      <c r="J22" s="16"/>
      <c r="K22" s="16"/>
      <c r="L22" s="27"/>
      <c r="M22" s="27"/>
      <c r="N22" s="27"/>
      <c r="O22" s="27"/>
      <c r="P22" s="34"/>
      <c r="Q22" s="38"/>
    </row>
    <row r="23" spans="1:17" ht="28.5" x14ac:dyDescent="0.25">
      <c r="A23" s="7">
        <v>73400</v>
      </c>
      <c r="B23" s="10" t="s">
        <v>127</v>
      </c>
      <c r="C23" s="12">
        <v>62022000600007</v>
      </c>
      <c r="D23" s="12" t="s">
        <v>3</v>
      </c>
      <c r="E23" s="16" t="s">
        <v>128</v>
      </c>
      <c r="F23" s="19">
        <v>1</v>
      </c>
      <c r="G23" s="16" t="s">
        <v>129</v>
      </c>
      <c r="H23" s="16" t="s">
        <v>26</v>
      </c>
      <c r="I23" s="22" t="s">
        <v>130</v>
      </c>
      <c r="J23" s="22">
        <v>3101181152</v>
      </c>
      <c r="K23" s="22" t="s">
        <v>131</v>
      </c>
      <c r="L23" s="28"/>
      <c r="M23" s="28"/>
      <c r="N23" s="28"/>
      <c r="O23" s="28">
        <v>575</v>
      </c>
      <c r="P23" s="35">
        <v>74.75</v>
      </c>
      <c r="Q23" s="39">
        <v>649.75</v>
      </c>
    </row>
    <row r="24" spans="1:17" x14ac:dyDescent="0.25">
      <c r="A24" s="7"/>
      <c r="B24" s="10"/>
      <c r="C24" s="12"/>
      <c r="D24" s="12"/>
      <c r="E24" s="16"/>
      <c r="F24" s="19"/>
      <c r="G24" s="16"/>
      <c r="H24" s="23"/>
      <c r="I24" s="6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9"/>
      <c r="B25" s="5"/>
      <c r="C25" s="13"/>
      <c r="D25" s="9"/>
      <c r="E25" s="18"/>
      <c r="F25" s="21"/>
      <c r="G25" s="5"/>
      <c r="H25" s="5"/>
      <c r="I25" s="5"/>
      <c r="J25" s="25"/>
      <c r="K25" s="26"/>
      <c r="L25" s="18"/>
      <c r="M25" s="29"/>
      <c r="N25" s="9"/>
      <c r="O25" s="31"/>
      <c r="P25" s="31"/>
      <c r="Q25" s="9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5" scale="3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379C-2156-4235-B6D0-7E9FBAB22FFC}">
  <dimension ref="A1:Q8"/>
  <sheetViews>
    <sheetView tabSelected="1" workbookViewId="0">
      <selection activeCell="O10" sqref="O10"/>
    </sheetView>
  </sheetViews>
  <sheetFormatPr baseColWidth="10" defaultRowHeight="15" x14ac:dyDescent="0.25"/>
  <cols>
    <col min="1" max="2" width="11.42578125" style="57"/>
    <col min="3" max="3" width="21.85546875" style="57" customWidth="1"/>
    <col min="4" max="4" width="11.42578125" style="57"/>
    <col min="5" max="6" width="31.7109375" style="57" customWidth="1"/>
    <col min="7" max="7" width="30.5703125" style="57" customWidth="1"/>
    <col min="8" max="8" width="20.85546875" style="57" customWidth="1"/>
    <col min="9" max="9" width="34.42578125" style="57" customWidth="1"/>
    <col min="10" max="10" width="29.28515625" style="57" customWidth="1"/>
    <col min="11" max="11" width="24.28515625" style="57" customWidth="1"/>
    <col min="12" max="12" width="22.7109375" style="57" customWidth="1"/>
    <col min="13" max="13" width="13" style="57" bestFit="1" customWidth="1"/>
    <col min="14" max="14" width="14.140625" style="57" bestFit="1" customWidth="1"/>
    <col min="15" max="15" width="18.140625" style="57" customWidth="1"/>
    <col min="16" max="16" width="11.42578125" style="57"/>
    <col min="17" max="17" width="27.42578125" style="57" customWidth="1"/>
  </cols>
  <sheetData>
    <row r="1" spans="1:17" ht="60" x14ac:dyDescent="0.25">
      <c r="A1" s="36" t="s">
        <v>10</v>
      </c>
      <c r="B1" s="36" t="s">
        <v>11</v>
      </c>
      <c r="C1" s="36" t="s">
        <v>12</v>
      </c>
      <c r="D1" s="36" t="s">
        <v>13</v>
      </c>
      <c r="E1" s="42" t="s">
        <v>14</v>
      </c>
      <c r="F1" s="36" t="s">
        <v>15</v>
      </c>
      <c r="G1" s="36" t="s">
        <v>16</v>
      </c>
      <c r="H1" s="36" t="s">
        <v>17</v>
      </c>
      <c r="I1" s="36" t="s">
        <v>18</v>
      </c>
      <c r="J1" s="36" t="s">
        <v>19</v>
      </c>
      <c r="K1" s="36" t="s">
        <v>20</v>
      </c>
      <c r="L1" s="36" t="s">
        <v>132</v>
      </c>
      <c r="M1" s="36" t="s">
        <v>22</v>
      </c>
      <c r="N1" s="36" t="s">
        <v>9</v>
      </c>
      <c r="O1" s="36" t="s">
        <v>23</v>
      </c>
      <c r="P1" s="36" t="s">
        <v>22</v>
      </c>
      <c r="Q1" s="36" t="s">
        <v>24</v>
      </c>
    </row>
    <row r="2" spans="1:17" ht="28.5" x14ac:dyDescent="0.25">
      <c r="A2" s="43" t="s">
        <v>27</v>
      </c>
      <c r="B2" s="44">
        <v>50104</v>
      </c>
      <c r="C2" s="45">
        <v>62022000600003</v>
      </c>
      <c r="D2" s="46" t="s">
        <v>3</v>
      </c>
      <c r="E2" s="47" t="s">
        <v>133</v>
      </c>
      <c r="F2" s="48">
        <v>329350.84000000003</v>
      </c>
      <c r="G2" s="49" t="s">
        <v>134</v>
      </c>
      <c r="H2" s="50" t="s">
        <v>6</v>
      </c>
      <c r="I2" s="49" t="s">
        <v>135</v>
      </c>
      <c r="J2" s="49">
        <v>3101052993</v>
      </c>
      <c r="K2" s="51">
        <v>7311621706</v>
      </c>
      <c r="L2" s="52"/>
      <c r="M2" s="52"/>
      <c r="N2" s="52"/>
      <c r="O2" s="53">
        <v>410</v>
      </c>
      <c r="P2" s="53">
        <v>53.3</v>
      </c>
      <c r="Q2" s="53">
        <v>463.3</v>
      </c>
    </row>
    <row r="3" spans="1:17" x14ac:dyDescent="0.25">
      <c r="A3" s="43" t="s">
        <v>27</v>
      </c>
      <c r="B3" s="44">
        <v>20305</v>
      </c>
      <c r="C3" s="45">
        <v>62022000600011</v>
      </c>
      <c r="D3" s="46" t="s">
        <v>3</v>
      </c>
      <c r="E3" s="47" t="s">
        <v>136</v>
      </c>
      <c r="F3" s="48">
        <v>157082</v>
      </c>
      <c r="G3" s="49" t="s">
        <v>137</v>
      </c>
      <c r="H3" s="54" t="s">
        <v>6</v>
      </c>
      <c r="I3" s="55" t="s">
        <v>138</v>
      </c>
      <c r="J3" s="55"/>
      <c r="K3" s="55"/>
      <c r="L3" s="55"/>
      <c r="M3" s="55"/>
      <c r="N3" s="55"/>
      <c r="O3" s="55"/>
      <c r="P3" s="55"/>
      <c r="Q3" s="56"/>
    </row>
    <row r="4" spans="1:17" ht="28.5" x14ac:dyDescent="0.25">
      <c r="A4" s="43" t="s">
        <v>27</v>
      </c>
      <c r="B4" s="44">
        <v>20401</v>
      </c>
      <c r="C4" s="45">
        <v>62022000600012</v>
      </c>
      <c r="D4" s="46" t="s">
        <v>3</v>
      </c>
      <c r="E4" s="47" t="s">
        <v>139</v>
      </c>
      <c r="F4" s="48">
        <v>64798.34</v>
      </c>
      <c r="G4" s="49" t="s">
        <v>140</v>
      </c>
      <c r="H4" s="50" t="s">
        <v>6</v>
      </c>
      <c r="I4" s="49" t="s">
        <v>141</v>
      </c>
      <c r="J4" s="49">
        <v>3101576808</v>
      </c>
      <c r="K4" s="49">
        <v>1455413701</v>
      </c>
      <c r="L4" s="52">
        <v>42545</v>
      </c>
      <c r="M4" s="52">
        <v>5530.85</v>
      </c>
      <c r="N4" s="52">
        <v>48075.85</v>
      </c>
      <c r="O4" s="53"/>
      <c r="P4" s="53"/>
      <c r="Q4" s="53"/>
    </row>
    <row r="5" spans="1:17" ht="42.75" x14ac:dyDescent="0.25">
      <c r="A5" s="43" t="s">
        <v>142</v>
      </c>
      <c r="B5" s="44">
        <v>50104</v>
      </c>
      <c r="C5" s="45">
        <v>62022000400002</v>
      </c>
      <c r="D5" s="46" t="s">
        <v>3</v>
      </c>
      <c r="E5" s="47" t="s">
        <v>143</v>
      </c>
      <c r="F5" s="48">
        <v>347417</v>
      </c>
      <c r="G5" s="49" t="s">
        <v>144</v>
      </c>
      <c r="H5" s="50" t="s">
        <v>6</v>
      </c>
      <c r="I5" s="49" t="s">
        <v>145</v>
      </c>
      <c r="J5" s="49">
        <v>3101204570</v>
      </c>
      <c r="K5" s="49">
        <v>4600066119</v>
      </c>
      <c r="L5" s="52">
        <v>198600</v>
      </c>
      <c r="M5" s="52">
        <v>25818</v>
      </c>
      <c r="N5" s="52">
        <v>224418</v>
      </c>
      <c r="O5" s="53"/>
      <c r="P5" s="53"/>
      <c r="Q5" s="53"/>
    </row>
    <row r="6" spans="1:17" ht="28.5" x14ac:dyDescent="0.25">
      <c r="A6" s="43" t="s">
        <v>27</v>
      </c>
      <c r="B6" s="44">
        <v>10406</v>
      </c>
      <c r="C6" s="45">
        <v>62022000600014</v>
      </c>
      <c r="D6" s="46" t="s">
        <v>3</v>
      </c>
      <c r="E6" s="47" t="s">
        <v>146</v>
      </c>
      <c r="F6" s="48">
        <v>81130</v>
      </c>
      <c r="G6" s="49" t="s">
        <v>147</v>
      </c>
      <c r="H6" s="50" t="s">
        <v>6</v>
      </c>
      <c r="I6" s="49" t="s">
        <v>148</v>
      </c>
      <c r="J6" s="49">
        <v>104171250</v>
      </c>
      <c r="K6" s="49">
        <v>4600065138</v>
      </c>
      <c r="L6" s="52">
        <v>52200</v>
      </c>
      <c r="M6" s="52">
        <v>6786</v>
      </c>
      <c r="N6" s="52">
        <v>58986</v>
      </c>
      <c r="O6" s="53"/>
      <c r="P6" s="53"/>
      <c r="Q6" s="53"/>
    </row>
    <row r="7" spans="1:17" ht="42.75" x14ac:dyDescent="0.25">
      <c r="A7" s="43" t="s">
        <v>27</v>
      </c>
      <c r="B7" s="44">
        <v>10808</v>
      </c>
      <c r="C7" s="45">
        <v>62022000600009</v>
      </c>
      <c r="D7" s="46" t="s">
        <v>8</v>
      </c>
      <c r="E7" s="47" t="s">
        <v>149</v>
      </c>
      <c r="F7" s="48">
        <v>1</v>
      </c>
      <c r="G7" s="49" t="s">
        <v>150</v>
      </c>
      <c r="H7" s="50" t="s">
        <v>6</v>
      </c>
      <c r="I7" s="49" t="s">
        <v>151</v>
      </c>
      <c r="J7" s="49">
        <v>3101181152</v>
      </c>
      <c r="K7" s="49" t="s">
        <v>152</v>
      </c>
      <c r="L7" s="52">
        <v>13850000</v>
      </c>
      <c r="M7" s="52">
        <f>L7*13%</f>
        <v>1800500</v>
      </c>
      <c r="N7" s="52">
        <f>M7+L7</f>
        <v>15650500</v>
      </c>
      <c r="O7" s="53"/>
      <c r="P7" s="53"/>
      <c r="Q7" s="53"/>
    </row>
    <row r="8" spans="1:17" ht="57" x14ac:dyDescent="0.25">
      <c r="A8" s="43" t="s">
        <v>28</v>
      </c>
      <c r="B8" s="44">
        <v>10307</v>
      </c>
      <c r="C8" s="45">
        <v>62022000300008</v>
      </c>
      <c r="D8" s="46" t="s">
        <v>8</v>
      </c>
      <c r="E8" s="47" t="s">
        <v>153</v>
      </c>
      <c r="F8" s="48">
        <v>1</v>
      </c>
      <c r="G8" s="49" t="s">
        <v>154</v>
      </c>
      <c r="H8" s="50" t="s">
        <v>6</v>
      </c>
      <c r="I8" s="49" t="s">
        <v>151</v>
      </c>
      <c r="J8" s="49">
        <v>3101181152</v>
      </c>
      <c r="K8" s="49" t="s">
        <v>155</v>
      </c>
      <c r="L8" s="52">
        <v>755000</v>
      </c>
      <c r="M8" s="52">
        <v>98150</v>
      </c>
      <c r="N8" s="52">
        <v>853150</v>
      </c>
      <c r="O8" s="53"/>
      <c r="P8" s="53"/>
      <c r="Q8" s="53"/>
    </row>
  </sheetData>
  <mergeCells count="1">
    <mergeCell ref="H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736-6D44-476F-892F-785C04A4C5D2}">
  <dimension ref="A1:Q12"/>
  <sheetViews>
    <sheetView workbookViewId="0">
      <selection sqref="A1:Q12"/>
    </sheetView>
  </sheetViews>
  <sheetFormatPr baseColWidth="10" defaultRowHeight="15" x14ac:dyDescent="0.25"/>
  <cols>
    <col min="1" max="1" width="8.7109375" customWidth="1"/>
    <col min="2" max="2" width="20.42578125" customWidth="1"/>
    <col min="3" max="3" width="23.42578125" customWidth="1"/>
    <col min="4" max="4" width="11" customWidth="1"/>
    <col min="5" max="5" width="35.7109375" customWidth="1"/>
    <col min="6" max="6" width="20" customWidth="1"/>
    <col min="7" max="7" width="36.140625" customWidth="1"/>
    <col min="8" max="8" width="31.5703125" customWidth="1"/>
    <col min="9" max="9" width="41.28515625" bestFit="1" customWidth="1"/>
    <col min="10" max="10" width="42.140625" customWidth="1"/>
    <col min="11" max="11" width="35.5703125" customWidth="1"/>
    <col min="12" max="12" width="28.7109375" customWidth="1"/>
    <col min="13" max="13" width="18.42578125" customWidth="1"/>
    <col min="14" max="14" width="19.85546875" customWidth="1"/>
    <col min="15" max="15" width="20.7109375" customWidth="1"/>
    <col min="16" max="16" width="14.7109375" customWidth="1"/>
    <col min="17" max="17" width="26.42578125" customWidth="1"/>
  </cols>
  <sheetData>
    <row r="1" spans="1:17" ht="45" x14ac:dyDescent="0.25">
      <c r="A1" s="36" t="s">
        <v>10</v>
      </c>
      <c r="B1" s="36" t="s">
        <v>11</v>
      </c>
      <c r="C1" s="36" t="s">
        <v>12</v>
      </c>
      <c r="D1" s="36" t="s">
        <v>13</v>
      </c>
      <c r="E1" s="42" t="s">
        <v>14</v>
      </c>
      <c r="F1" s="36" t="s">
        <v>15</v>
      </c>
      <c r="G1" s="36" t="s">
        <v>16</v>
      </c>
      <c r="H1" s="36" t="s">
        <v>17</v>
      </c>
      <c r="I1" s="36" t="s">
        <v>18</v>
      </c>
      <c r="J1" s="36" t="s">
        <v>19</v>
      </c>
      <c r="K1" s="36" t="s">
        <v>20</v>
      </c>
      <c r="L1" s="36" t="s">
        <v>132</v>
      </c>
      <c r="M1" s="36" t="s">
        <v>22</v>
      </c>
      <c r="N1" s="36" t="s">
        <v>9</v>
      </c>
      <c r="O1" s="36" t="s">
        <v>23</v>
      </c>
      <c r="P1" s="36" t="s">
        <v>22</v>
      </c>
      <c r="Q1" s="36" t="s">
        <v>24</v>
      </c>
    </row>
    <row r="2" spans="1:17" ht="42.75" x14ac:dyDescent="0.25">
      <c r="A2" s="7" t="s">
        <v>31</v>
      </c>
      <c r="B2" s="10">
        <v>10499</v>
      </c>
      <c r="C2" s="12">
        <v>62022000700002</v>
      </c>
      <c r="D2" s="61" t="s">
        <v>8</v>
      </c>
      <c r="E2" s="58" t="s">
        <v>156</v>
      </c>
      <c r="F2" s="20">
        <v>1</v>
      </c>
      <c r="G2" s="16" t="s">
        <v>157</v>
      </c>
      <c r="H2" s="6" t="s">
        <v>6</v>
      </c>
      <c r="I2" s="16" t="s">
        <v>158</v>
      </c>
      <c r="J2" s="16">
        <v>3101242035</v>
      </c>
      <c r="K2" s="16" t="s">
        <v>159</v>
      </c>
      <c r="L2" s="27">
        <v>10120.870000000001</v>
      </c>
      <c r="M2" s="27">
        <v>1315.713</v>
      </c>
      <c r="N2" s="27">
        <v>11436.583000000001</v>
      </c>
      <c r="O2" s="62"/>
      <c r="P2" s="62"/>
      <c r="Q2" s="62"/>
    </row>
    <row r="3" spans="1:17" ht="28.5" x14ac:dyDescent="0.25">
      <c r="A3" s="63" t="s">
        <v>28</v>
      </c>
      <c r="B3" s="64">
        <v>59903</v>
      </c>
      <c r="C3" s="65">
        <v>62022000300011</v>
      </c>
      <c r="D3" s="66" t="s">
        <v>8</v>
      </c>
      <c r="E3" s="58" t="s">
        <v>160</v>
      </c>
      <c r="F3" s="67">
        <v>5</v>
      </c>
      <c r="G3" s="22" t="s">
        <v>161</v>
      </c>
      <c r="H3" s="6" t="s">
        <v>6</v>
      </c>
      <c r="I3" s="16" t="s">
        <v>162</v>
      </c>
      <c r="J3" s="16">
        <v>3101279006</v>
      </c>
      <c r="K3" s="16" t="s">
        <v>163</v>
      </c>
      <c r="L3" s="27"/>
      <c r="M3" s="27"/>
      <c r="N3" s="27"/>
      <c r="O3" s="62">
        <v>8515</v>
      </c>
      <c r="P3" s="62">
        <v>1106.95</v>
      </c>
      <c r="Q3" s="62">
        <v>9621.9500000000007</v>
      </c>
    </row>
    <row r="4" spans="1:17" ht="28.5" x14ac:dyDescent="0.25">
      <c r="A4" s="63" t="s">
        <v>28</v>
      </c>
      <c r="B4" s="64">
        <v>59903</v>
      </c>
      <c r="C4" s="65">
        <v>62022000300011</v>
      </c>
      <c r="D4" s="66" t="s">
        <v>8</v>
      </c>
      <c r="E4" s="58" t="s">
        <v>160</v>
      </c>
      <c r="F4" s="67">
        <v>5</v>
      </c>
      <c r="G4" s="22" t="s">
        <v>161</v>
      </c>
      <c r="H4" s="6" t="s">
        <v>6</v>
      </c>
      <c r="I4" s="16" t="s">
        <v>164</v>
      </c>
      <c r="J4" s="16">
        <v>1201800708</v>
      </c>
      <c r="K4" s="16" t="s">
        <v>165</v>
      </c>
      <c r="L4" s="27"/>
      <c r="M4" s="27"/>
      <c r="N4" s="27"/>
      <c r="O4" s="62">
        <v>293.23</v>
      </c>
      <c r="P4" s="62">
        <v>38.119999999999997</v>
      </c>
      <c r="Q4" s="62">
        <v>331.35</v>
      </c>
    </row>
    <row r="5" spans="1:17" ht="28.5" x14ac:dyDescent="0.25">
      <c r="A5" s="63" t="s">
        <v>28</v>
      </c>
      <c r="B5" s="64">
        <v>59903</v>
      </c>
      <c r="C5" s="65">
        <v>62022000300011</v>
      </c>
      <c r="D5" s="66" t="s">
        <v>8</v>
      </c>
      <c r="E5" s="58" t="s">
        <v>160</v>
      </c>
      <c r="F5" s="67">
        <v>5</v>
      </c>
      <c r="G5" s="22" t="s">
        <v>161</v>
      </c>
      <c r="H5" s="6" t="s">
        <v>6</v>
      </c>
      <c r="I5" s="16" t="s">
        <v>164</v>
      </c>
      <c r="J5" s="16">
        <v>1201800708</v>
      </c>
      <c r="K5" s="16" t="s">
        <v>166</v>
      </c>
      <c r="L5" s="27"/>
      <c r="M5" s="27"/>
      <c r="N5" s="27"/>
      <c r="O5" s="62">
        <v>147.61000000000001</v>
      </c>
      <c r="P5" s="62">
        <v>19.189</v>
      </c>
      <c r="Q5" s="62">
        <v>166.79900000000001</v>
      </c>
    </row>
    <row r="6" spans="1:17" ht="71.25" x14ac:dyDescent="0.25">
      <c r="A6" s="7" t="s">
        <v>25</v>
      </c>
      <c r="B6" s="10">
        <v>10804</v>
      </c>
      <c r="C6" s="12">
        <v>62022000100026</v>
      </c>
      <c r="D6" s="61" t="s">
        <v>3</v>
      </c>
      <c r="E6" s="58" t="s">
        <v>167</v>
      </c>
      <c r="F6" s="20">
        <v>1</v>
      </c>
      <c r="G6" s="16" t="s">
        <v>168</v>
      </c>
      <c r="H6" s="6" t="s">
        <v>6</v>
      </c>
      <c r="I6" s="16" t="s">
        <v>169</v>
      </c>
      <c r="J6" s="16">
        <v>3101362467</v>
      </c>
      <c r="K6" s="16" t="s">
        <v>170</v>
      </c>
      <c r="L6" s="27"/>
      <c r="M6" s="27"/>
      <c r="N6" s="27"/>
      <c r="O6" s="62">
        <v>3680</v>
      </c>
      <c r="P6" s="62">
        <f t="shared" ref="P6" si="0">O6*13%</f>
        <v>478.40000000000003</v>
      </c>
      <c r="Q6" s="62">
        <f t="shared" ref="Q6" si="1">P6+O6</f>
        <v>4158.3999999999996</v>
      </c>
    </row>
    <row r="7" spans="1:17" ht="42.75" x14ac:dyDescent="0.25">
      <c r="A7" s="7" t="s">
        <v>25</v>
      </c>
      <c r="B7" s="10">
        <v>10103</v>
      </c>
      <c r="C7" s="12">
        <v>62022000100021</v>
      </c>
      <c r="D7" s="61" t="s">
        <v>8</v>
      </c>
      <c r="E7" s="58" t="s">
        <v>171</v>
      </c>
      <c r="F7" s="20">
        <v>1</v>
      </c>
      <c r="G7" s="16" t="s">
        <v>172</v>
      </c>
      <c r="H7" s="6" t="s">
        <v>6</v>
      </c>
      <c r="I7" s="16" t="s">
        <v>173</v>
      </c>
      <c r="J7" s="16">
        <v>3101384584</v>
      </c>
      <c r="K7" s="16" t="s">
        <v>174</v>
      </c>
      <c r="L7" s="27"/>
      <c r="M7" s="27"/>
      <c r="N7" s="27"/>
      <c r="O7" s="62">
        <v>2340.87</v>
      </c>
      <c r="P7" s="62">
        <f>+O7*13%</f>
        <v>304.31310000000002</v>
      </c>
      <c r="Q7" s="62">
        <f>+P7+O7</f>
        <v>2645.1830999999997</v>
      </c>
    </row>
    <row r="8" spans="1:17" ht="28.5" x14ac:dyDescent="0.25">
      <c r="A8" s="7" t="s">
        <v>25</v>
      </c>
      <c r="B8" s="10">
        <v>10406</v>
      </c>
      <c r="C8" s="12">
        <v>62022000100024</v>
      </c>
      <c r="D8" s="61" t="s">
        <v>8</v>
      </c>
      <c r="E8" s="58" t="s">
        <v>175</v>
      </c>
      <c r="F8" s="20">
        <v>31000000</v>
      </c>
      <c r="G8" s="16" t="s">
        <v>176</v>
      </c>
      <c r="H8" s="6" t="s">
        <v>6</v>
      </c>
      <c r="I8" s="16" t="s">
        <v>177</v>
      </c>
      <c r="J8" s="16">
        <v>3102519722</v>
      </c>
      <c r="K8" s="16">
        <v>4600069241</v>
      </c>
      <c r="L8" s="27">
        <v>22651875</v>
      </c>
      <c r="M8" s="27">
        <f>L8*13%</f>
        <v>2944743.75</v>
      </c>
      <c r="N8" s="27">
        <f>M8+L8</f>
        <v>25596618.75</v>
      </c>
      <c r="O8" s="62"/>
      <c r="P8" s="62"/>
      <c r="Q8" s="62"/>
    </row>
    <row r="9" spans="1:17" ht="42.75" x14ac:dyDescent="0.25">
      <c r="A9" s="7" t="s">
        <v>25</v>
      </c>
      <c r="B9" s="10">
        <v>10103</v>
      </c>
      <c r="C9" s="12">
        <v>62022000100030</v>
      </c>
      <c r="D9" s="61" t="s">
        <v>8</v>
      </c>
      <c r="E9" s="58" t="s">
        <v>178</v>
      </c>
      <c r="F9" s="20">
        <v>1</v>
      </c>
      <c r="G9" s="16" t="s">
        <v>179</v>
      </c>
      <c r="H9" s="6" t="s">
        <v>6</v>
      </c>
      <c r="I9" s="16" t="s">
        <v>173</v>
      </c>
      <c r="J9" s="16">
        <v>3101384584</v>
      </c>
      <c r="K9" s="16" t="s">
        <v>180</v>
      </c>
      <c r="L9" s="27"/>
      <c r="M9" s="27"/>
      <c r="N9" s="27"/>
      <c r="O9" s="62">
        <v>1295.43</v>
      </c>
      <c r="P9" s="62">
        <v>168.40600000000001</v>
      </c>
      <c r="Q9" s="62">
        <v>1463.836</v>
      </c>
    </row>
    <row r="10" spans="1:17" ht="42.75" x14ac:dyDescent="0.25">
      <c r="A10" s="7" t="s">
        <v>25</v>
      </c>
      <c r="B10" s="10">
        <v>59903</v>
      </c>
      <c r="C10" s="12">
        <v>62022000100031</v>
      </c>
      <c r="D10" s="61" t="s">
        <v>8</v>
      </c>
      <c r="E10" s="58" t="s">
        <v>181</v>
      </c>
      <c r="F10" s="20">
        <v>1</v>
      </c>
      <c r="G10" s="16" t="s">
        <v>182</v>
      </c>
      <c r="H10" s="6" t="s">
        <v>6</v>
      </c>
      <c r="I10" s="16" t="s">
        <v>183</v>
      </c>
      <c r="J10" s="16">
        <v>3101292735</v>
      </c>
      <c r="K10" s="16" t="s">
        <v>184</v>
      </c>
      <c r="L10" s="27"/>
      <c r="M10" s="27"/>
      <c r="N10" s="27"/>
      <c r="O10" s="62">
        <v>28811.7</v>
      </c>
      <c r="P10" s="62">
        <f>O10*13%</f>
        <v>3745.5210000000002</v>
      </c>
      <c r="Q10" s="62">
        <f>P10+O10</f>
        <v>32557.221000000001</v>
      </c>
    </row>
    <row r="11" spans="1:17" ht="57" x14ac:dyDescent="0.25">
      <c r="A11" s="7" t="s">
        <v>28</v>
      </c>
      <c r="B11" s="10" t="s">
        <v>185</v>
      </c>
      <c r="C11" s="12">
        <v>62022000300015</v>
      </c>
      <c r="D11" s="61" t="s">
        <v>3</v>
      </c>
      <c r="E11" s="58" t="s">
        <v>186</v>
      </c>
      <c r="F11" s="20">
        <v>3</v>
      </c>
      <c r="G11" s="16" t="s">
        <v>168</v>
      </c>
      <c r="H11" s="6" t="s">
        <v>6</v>
      </c>
      <c r="I11" s="16" t="s">
        <v>187</v>
      </c>
      <c r="J11" s="16">
        <v>3101521169</v>
      </c>
      <c r="K11" s="59" t="s">
        <v>188</v>
      </c>
      <c r="L11" s="27">
        <v>1640001</v>
      </c>
      <c r="M11" s="27">
        <v>213200.13</v>
      </c>
      <c r="N11" s="27">
        <v>1853201.13</v>
      </c>
      <c r="O11" s="62"/>
      <c r="P11" s="62"/>
      <c r="Q11" s="62"/>
    </row>
    <row r="12" spans="1:17" x14ac:dyDescent="0.25">
      <c r="A12" s="7" t="s">
        <v>28</v>
      </c>
      <c r="B12" s="10">
        <v>59903</v>
      </c>
      <c r="C12" s="12">
        <v>62022000300018</v>
      </c>
      <c r="D12" s="60" t="s">
        <v>8</v>
      </c>
      <c r="E12" s="58" t="s">
        <v>189</v>
      </c>
      <c r="F12" s="20">
        <v>1</v>
      </c>
      <c r="G12" s="16" t="s">
        <v>190</v>
      </c>
      <c r="H12" s="6" t="s">
        <v>6</v>
      </c>
      <c r="I12" s="16" t="s">
        <v>173</v>
      </c>
      <c r="J12" s="16">
        <v>3101384584</v>
      </c>
      <c r="K12" s="16" t="s">
        <v>191</v>
      </c>
      <c r="L12" s="27"/>
      <c r="M12" s="27"/>
      <c r="N12" s="27"/>
      <c r="O12" s="62">
        <v>122.75</v>
      </c>
      <c r="P12" s="62">
        <f>+O12*13%</f>
        <v>15.957500000000001</v>
      </c>
      <c r="Q12" s="62">
        <f>+P12+O12</f>
        <v>138.70750000000001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Enero-Febrero-Marzo</vt:lpstr>
      <vt:lpstr>Abril-Mayo-Junio</vt:lpstr>
      <vt:lpstr>Julio-Agosto-Septiembre</vt:lpstr>
      <vt:lpstr>Octubre-Noviembre-Diciembre</vt:lpstr>
      <vt:lpstr>'Abril-Mayo-Junio'!Área_de_impresión</vt:lpstr>
      <vt:lpstr>'Enero-Febrero-Marzo'!Área_de_impresión</vt:lpstr>
      <vt:lpstr>'Enero-Febrero-Marzo'!Títulos_a_imprimir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Chinchilla Montoya</dc:creator>
  <cp:lastModifiedBy>Hannia Hernández González</cp:lastModifiedBy>
  <cp:lastPrinted>2022-07-13T19:38:44Z</cp:lastPrinted>
  <dcterms:created xsi:type="dcterms:W3CDTF">2017-07-05T17:14:34Z</dcterms:created>
  <dcterms:modified xsi:type="dcterms:W3CDTF">2023-04-26T16:34:23Z</dcterms:modified>
</cp:coreProperties>
</file>