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2\web 2022\proveeduria\"/>
    </mc:Choice>
  </mc:AlternateContent>
  <xr:revisionPtr revIDLastSave="0" documentId="8_{75FD499B-E734-4477-BDDE-B20BF79A0474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Ene_Feb_Mar_Abr_May_Jun" sheetId="1" r:id="rId1"/>
    <sheet name="Jul_Ago_Set" sheetId="2" r:id="rId2"/>
    <sheet name="Oct_Nov_Dic" sheetId="3" r:id="rId3"/>
  </sheets>
  <definedNames>
    <definedName name="_xlnm.Print_Area" localSheetId="0">Ene_Feb_Mar_Abr_May_Jun!$A$1:$R$68</definedName>
    <definedName name="_xlnm.Print_Titles" localSheetId="0">Ene_Feb_Mar_Abr_May_Jun!$1:$6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9" i="3" l="1"/>
  <c r="Q49" i="3" s="1"/>
  <c r="M44" i="3"/>
  <c r="N44" i="3" s="1"/>
  <c r="N43" i="3"/>
  <c r="M43" i="3"/>
  <c r="M41" i="3"/>
  <c r="N41" i="3" s="1"/>
  <c r="M35" i="3"/>
  <c r="N35" i="3" s="1"/>
  <c r="M34" i="3"/>
  <c r="N34" i="3" s="1"/>
  <c r="M33" i="3"/>
  <c r="N33" i="3" s="1"/>
  <c r="M32" i="3"/>
  <c r="N32" i="3" s="1"/>
  <c r="N31" i="3"/>
  <c r="P29" i="3"/>
  <c r="Q29" i="3" s="1"/>
  <c r="M28" i="3"/>
  <c r="N28" i="3" s="1"/>
  <c r="M27" i="3"/>
  <c r="N27" i="3" s="1"/>
  <c r="P26" i="3"/>
  <c r="Q26" i="3" s="1"/>
  <c r="P25" i="3"/>
  <c r="Q25" i="3" s="1"/>
  <c r="M24" i="3"/>
  <c r="N24" i="3" s="1"/>
  <c r="M19" i="3"/>
  <c r="N19" i="3" s="1"/>
  <c r="M18" i="3"/>
  <c r="N18" i="3" s="1"/>
  <c r="M17" i="3"/>
  <c r="N17" i="3" s="1"/>
  <c r="M16" i="3"/>
  <c r="N16" i="3" s="1"/>
  <c r="M15" i="3"/>
  <c r="N15" i="3" s="1"/>
  <c r="P14" i="3"/>
  <c r="Q14" i="3" s="1"/>
  <c r="P7" i="3"/>
  <c r="Q7" i="3" s="1"/>
  <c r="M61" i="2"/>
  <c r="N61" i="2" s="1"/>
  <c r="M58" i="2"/>
  <c r="N58" i="2" s="1"/>
  <c r="M56" i="2"/>
  <c r="N56" i="2" s="1"/>
  <c r="M54" i="2"/>
  <c r="N54" i="2" s="1"/>
  <c r="M53" i="2"/>
  <c r="N53" i="2" s="1"/>
  <c r="N52" i="2"/>
  <c r="M51" i="2"/>
  <c r="N51" i="2" s="1"/>
  <c r="M48" i="2"/>
  <c r="N48" i="2" s="1"/>
  <c r="M47" i="2"/>
  <c r="N47" i="2" s="1"/>
  <c r="M46" i="2"/>
  <c r="N46" i="2" s="1"/>
  <c r="M45" i="2"/>
  <c r="N45" i="2" s="1"/>
  <c r="M44" i="2"/>
  <c r="N44" i="2" s="1"/>
  <c r="M43" i="2"/>
  <c r="N43" i="2" s="1"/>
  <c r="M42" i="2"/>
  <c r="N42" i="2" s="1"/>
  <c r="M35" i="2"/>
  <c r="N35" i="2" s="1"/>
  <c r="P32" i="2"/>
  <c r="Q32" i="2" s="1"/>
  <c r="M31" i="2"/>
  <c r="N31" i="2" s="1"/>
  <c r="P30" i="2"/>
  <c r="Q30" i="2" s="1"/>
  <c r="M28" i="2"/>
  <c r="N28" i="2" s="1"/>
  <c r="M27" i="2"/>
  <c r="N27" i="2" s="1"/>
  <c r="M26" i="2"/>
  <c r="N26" i="2" s="1"/>
  <c r="M23" i="2"/>
  <c r="N23" i="2" s="1"/>
  <c r="M22" i="2"/>
  <c r="N22" i="2" s="1"/>
  <c r="M20" i="2"/>
  <c r="N20" i="2" s="1"/>
  <c r="P19" i="2"/>
  <c r="Q19" i="2" s="1"/>
  <c r="P17" i="2"/>
  <c r="Q17" i="2" s="1"/>
  <c r="Q15" i="2"/>
  <c r="M13" i="2"/>
  <c r="N13" i="2" s="1"/>
  <c r="M12" i="2"/>
  <c r="N12" i="2" s="1"/>
  <c r="P11" i="2"/>
  <c r="Q11" i="2" s="1"/>
  <c r="P10" i="2"/>
  <c r="Q10" i="2" s="1"/>
  <c r="P9" i="2"/>
  <c r="Q9" i="2" s="1"/>
  <c r="O64" i="1" l="1"/>
  <c r="P64" i="1" s="1"/>
  <c r="L63" i="1"/>
  <c r="M63" i="1" s="1"/>
  <c r="L57" i="1"/>
  <c r="M57" i="1" s="1"/>
  <c r="L56" i="1"/>
  <c r="M56" i="1" s="1"/>
  <c r="L55" i="1"/>
  <c r="M55" i="1" s="1"/>
  <c r="K55" i="1"/>
  <c r="L54" i="1"/>
  <c r="M54" i="1" s="1"/>
  <c r="M53" i="1"/>
  <c r="L53" i="1"/>
  <c r="K52" i="1"/>
  <c r="L52" i="1" s="1"/>
  <c r="M52" i="1" s="1"/>
  <c r="O50" i="1"/>
  <c r="P50" i="1" s="1"/>
  <c r="O49" i="1"/>
  <c r="P49" i="1" s="1"/>
  <c r="L48" i="1"/>
  <c r="M48" i="1" s="1"/>
  <c r="O44" i="1"/>
  <c r="P44" i="1" s="1"/>
  <c r="L42" i="1"/>
  <c r="M42" i="1" s="1"/>
  <c r="L41" i="1"/>
  <c r="M41" i="1" s="1"/>
  <c r="L40" i="1"/>
  <c r="M40" i="1" s="1"/>
  <c r="L38" i="1"/>
  <c r="M38" i="1" s="1"/>
  <c r="O36" i="1"/>
  <c r="P36" i="1" s="1"/>
  <c r="L28" i="1"/>
  <c r="M28" i="1" s="1"/>
  <c r="L27" i="1"/>
  <c r="M27" i="1" s="1"/>
  <c r="L25" i="1"/>
  <c r="M25" i="1" s="1"/>
  <c r="L22" i="1"/>
  <c r="M22" i="1" s="1"/>
  <c r="O21" i="1"/>
  <c r="P21" i="1" s="1"/>
  <c r="M14" i="1"/>
  <c r="L10" i="1"/>
  <c r="M10" i="1" s="1"/>
  <c r="E10" i="1"/>
  <c r="L9" i="1"/>
  <c r="M9" i="1" s="1"/>
  <c r="L8" i="1"/>
  <c r="M8" i="1" s="1"/>
</calcChain>
</file>

<file path=xl/sharedStrings.xml><?xml version="1.0" encoding="utf-8"?>
<sst xmlns="http://schemas.openxmlformats.org/spreadsheetml/2006/main" count="1127" uniqueCount="607">
  <si>
    <t>Ministerio de Trabajo y Seguridad Social</t>
  </si>
  <si>
    <t>Proveeduría Institucional - Unidad de Contrataciones</t>
  </si>
  <si>
    <t>Control de Solicitudes</t>
  </si>
  <si>
    <t>Programa</t>
  </si>
  <si>
    <t>Detalle u Objeto</t>
  </si>
  <si>
    <t>N°Solicitud de Pedido en SICOP</t>
  </si>
  <si>
    <t xml:space="preserve">Estado de la UC </t>
  </si>
  <si>
    <t xml:space="preserve">Observaciones </t>
  </si>
  <si>
    <t>N° de trámite</t>
  </si>
  <si>
    <t>Orden de Compra</t>
  </si>
  <si>
    <t>Monto de la Orden de compra en ¢</t>
  </si>
  <si>
    <t>Adjudicatario</t>
  </si>
  <si>
    <t>Monto de la Orden de compra en $</t>
  </si>
  <si>
    <t>CD</t>
  </si>
  <si>
    <t>CD-ME</t>
  </si>
  <si>
    <t>2017CD-000002-0007000001</t>
  </si>
  <si>
    <t>2016CD-000017-0007000001</t>
  </si>
  <si>
    <t>2016LN-000002-0007000001</t>
  </si>
  <si>
    <t>2016CD-000063-0007000001</t>
  </si>
  <si>
    <t>JUNTA ADMINISTRATIVA DE LA IMPRENTA NACIONAL</t>
  </si>
  <si>
    <t>APLICOM SOCIEDAD ANONIMA</t>
  </si>
  <si>
    <t>CENTRAL DE SERVICIOS PC SOCIEDAD ANONIMA</t>
  </si>
  <si>
    <t>RADIOGRÁFICA COSTARRICENSE S.A</t>
  </si>
  <si>
    <t>HERMES, SOLUCIONES DE INTERNET SOCIEDAD ANONIMA</t>
  </si>
  <si>
    <t>ASESORIA OPTIMA EN SEGURIDAD INDUSTRIAL ASOSI SOCIEDAD ANONIMA</t>
  </si>
  <si>
    <t>GRUPO NACIÓN GN S.A.</t>
  </si>
  <si>
    <t>YARKO AUTOMOTRIZ DE COSTA RICA SOCIEDAD ANONIMA</t>
  </si>
  <si>
    <t>DESPACHO CASTILLO DAVILA Y ASOCIADOS</t>
  </si>
  <si>
    <t>CONCLUIDA</t>
  </si>
  <si>
    <t>COMTEL INGENIERIA SOCIEDAD ANONIMA</t>
  </si>
  <si>
    <t>PRINTER DE COSTA RICA SOCIEDAD ANONIMA</t>
  </si>
  <si>
    <t>SERVIARCHIVO SOCIEDAD ANONIMA</t>
  </si>
  <si>
    <t>Tipo</t>
  </si>
  <si>
    <t>Cédula jurídica</t>
  </si>
  <si>
    <t>Monto de I.V.A</t>
  </si>
  <si>
    <t>1082021000100001</t>
  </si>
  <si>
    <t>Contrato Adicional  Mantenimiento preventivo-correctivo Aire Acondicionado de Presición marca Stulz</t>
  </si>
  <si>
    <t>0432016000100067-01</t>
  </si>
  <si>
    <t xml:space="preserve">0062021000700001
</t>
  </si>
  <si>
    <t>2021CD-000001-0007000001</t>
  </si>
  <si>
    <t>Migración 2017CD-000001-0014600001 servicios de agencia de publicidad para la implementación de diversas campañas publicitarias</t>
  </si>
  <si>
    <t>SINART S.A.</t>
  </si>
  <si>
    <t>0432021000100001-00</t>
  </si>
  <si>
    <t>0062021000700005</t>
  </si>
  <si>
    <t>2021CD-000002-0007000001</t>
  </si>
  <si>
    <t>Migración 2020LA-000001-0014600001 Serv. Solución Medica.</t>
  </si>
  <si>
    <t>CCME CONVENIO DE CLINICA MEDICINA DE EMPRESA SOCIEDAD ANONIMA</t>
  </si>
  <si>
    <t>1082021000100006</t>
  </si>
  <si>
    <t>Contrato adicional Mantenimiento y recarga de extintores</t>
  </si>
  <si>
    <t>0432016000100028-01</t>
  </si>
  <si>
    <t>1082021000100003</t>
  </si>
  <si>
    <t>LN</t>
  </si>
  <si>
    <t>Contrato adicional Alquiler de equipo de cómputo 12 meses</t>
  </si>
  <si>
    <t>PC Central - HT Central</t>
  </si>
  <si>
    <t>0432016000100045-01</t>
  </si>
  <si>
    <t>1082021000100005</t>
  </si>
  <si>
    <t>0432016000100046-01</t>
  </si>
  <si>
    <t>1082021000100004</t>
  </si>
  <si>
    <t>0432016000100047-01</t>
  </si>
  <si>
    <t>0062021000700007</t>
  </si>
  <si>
    <t>2021CD-000003-0007000001</t>
  </si>
  <si>
    <t>Migración 2020CD-000006-0014600001 mantenimiento página web</t>
  </si>
  <si>
    <t xml:space="preserve">0432021000100002-00	</t>
  </si>
  <si>
    <t>0062021000700004</t>
  </si>
  <si>
    <t>2021CD-000004-0007000001</t>
  </si>
  <si>
    <t>Migración 2020LA-000002-0014600001 ADQUISICIÓN DE SERVICIOS EN SALUD OCUPACIONAL PARA REALIZAR DIAGNÓSTICO,ASESORIA TECNICA Y CAPACITACIÓN A PERSONAS TRABAJADORAS DEL SECTOR AGRÍCOLA</t>
  </si>
  <si>
    <t>SSO CONSULTORES SOCIEDAD ANONIMA</t>
  </si>
  <si>
    <t>0432021000100004-00</t>
  </si>
  <si>
    <t>0062021000700006</t>
  </si>
  <si>
    <t>2021CD-000005-0007000001</t>
  </si>
  <si>
    <t>Migración 2020CD-000003-0014600001 Adquisición de un servicio de administración, custodia, digitalización y archivo de expedientes delConsejo de Salud Ocupacional, CONTRATO ABIERTO SEGÚN DEMANDA.</t>
  </si>
  <si>
    <t>0432021000100003-00</t>
  </si>
  <si>
    <t>0062021000700003</t>
  </si>
  <si>
    <t>2021CD-000006-0007000001</t>
  </si>
  <si>
    <t>Migración 2018LN-000001-00146000001 Adquisición de los servicios para el desarrollo de un software para crear un portal para Centros deTrabajo (PCT)</t>
  </si>
  <si>
    <t>GRUPO ASESOR EN INFORMATICA SOCIEDAD ANONIMA</t>
  </si>
  <si>
    <t>0432021000100008-00</t>
  </si>
  <si>
    <t>0062021000100001</t>
  </si>
  <si>
    <t>2021CD-000009-000700000</t>
  </si>
  <si>
    <t>SERVICIO DE DESINSTALACIÓN, TRASLADO E INSTALACION DE ARCHIVOS MOVILES</t>
  </si>
  <si>
    <t>MAYMATEC SOCIEDAD ANONIMA</t>
  </si>
  <si>
    <t>0062021000700002</t>
  </si>
  <si>
    <t>2021CD-000007-0007000001</t>
  </si>
  <si>
    <t>Migración 2018CD-000002-0014600001 Mantenimiento de flotilla vehicular</t>
  </si>
  <si>
    <t>INFRUCTUOSO</t>
  </si>
  <si>
    <t>0062021000700009</t>
  </si>
  <si>
    <t>2021CD-000011-0007000001</t>
  </si>
  <si>
    <t>MIGRACIÓN DE TRÁMITE #2019CD-000004-0014600001 SERVICIO DE MANTENIMIENTO PROYECTO ESTRATEGIAS EDUCATIVAS</t>
  </si>
  <si>
    <t>FUNDACION AYUDENOS PARA AYUDAR</t>
  </si>
  <si>
    <t>0432021000100007-00</t>
  </si>
  <si>
    <t>1.13</t>
  </si>
  <si>
    <t>0062021000700008</t>
  </si>
  <si>
    <t>2021CD-000008-0007000001</t>
  </si>
  <si>
    <t>Migración 2018LA-000001-0014600001 análisis y desarrollo de una solución informática</t>
  </si>
  <si>
    <t>0432021000100005-00</t>
  </si>
  <si>
    <t>0062021000300001</t>
  </si>
  <si>
    <t>2021CD-000010-0007000001</t>
  </si>
  <si>
    <t xml:space="preserve">Suscripción a prensa digital </t>
  </si>
  <si>
    <t>0432021000100006-00</t>
  </si>
  <si>
    <t>0062021000700010</t>
  </si>
  <si>
    <t>2021CD-000012-0007000001</t>
  </si>
  <si>
    <t xml:space="preserve">MIGRACIÓN DE TRÁMITE #2017CD-000003-0014600001 SERVICIOS DE LIMPIEZA CASA DEL CSO   </t>
  </si>
  <si>
    <t>0062021000700011</t>
  </si>
  <si>
    <t>2021CD-000013-000700001</t>
  </si>
  <si>
    <t xml:space="preserve">MIGRACIÓN DE TRÁMITE# 2019CD-000003-0014600001 SERVICIOS PARA PUBLICACIONES EN LA GACETA </t>
  </si>
  <si>
    <t>0432021000100009-00</t>
  </si>
  <si>
    <t>0062021000600002</t>
  </si>
  <si>
    <t>2021CD-000015-0007000001</t>
  </si>
  <si>
    <t>Compra de toner y cilindros</t>
  </si>
  <si>
    <t>L Y S SUMINISTROS S.A. / SERVICIOS TECNICOS ESPECIALIZADOS S T E</t>
  </si>
  <si>
    <t>3-101-741622 / 3-101-112933</t>
  </si>
  <si>
    <t>0432021000100015-00 / 0432021000100016-00</t>
  </si>
  <si>
    <t>0062021000100003</t>
  </si>
  <si>
    <t>2021CD-000014-0007000001</t>
  </si>
  <si>
    <t>Publicación en Diario de circulación Nacional</t>
  </si>
  <si>
    <t>SOCIEDAD PERIODISTICA EXTRA LIMITADA</t>
  </si>
  <si>
    <t>0062021000700014</t>
  </si>
  <si>
    <t>2021CD-000017-000700001</t>
  </si>
  <si>
    <t>Migración 2020CD-000002-0014600001 renovación firma digital</t>
  </si>
  <si>
    <t>3-101-009059</t>
  </si>
  <si>
    <t>0432021000100012-00</t>
  </si>
  <si>
    <t>0062021000700016</t>
  </si>
  <si>
    <t>2021CD-000016-000700001</t>
  </si>
  <si>
    <t>Migración 2020CD-000001-0014600001 catering service</t>
  </si>
  <si>
    <t xml:space="preserve">JOZABAD AARON VARGAS MORA </t>
  </si>
  <si>
    <t>1-1146-0029</t>
  </si>
  <si>
    <t>0432021000100011-00</t>
  </si>
  <si>
    <t>0062021000500001</t>
  </si>
  <si>
    <t>2021CD-000027-0007000001</t>
  </si>
  <si>
    <t>Compra de microondas</t>
  </si>
  <si>
    <t>0062021000700015</t>
  </si>
  <si>
    <t>2021CD-000018-0007000001</t>
  </si>
  <si>
    <t>Migración 2019CD-000005-0014600001 Servicios de Impresión y Encuadernación</t>
  </si>
  <si>
    <t>0062021000600004</t>
  </si>
  <si>
    <t>2021LN-000001-0007000001</t>
  </si>
  <si>
    <t>Servicio de Soporte y Mantenimiento Evolutivo DNP</t>
  </si>
  <si>
    <t>0062021000600003</t>
  </si>
  <si>
    <t>2021CD-000019-0007000001</t>
  </si>
  <si>
    <t>Compra de Licencia Foliador</t>
  </si>
  <si>
    <t>0062021000700017</t>
  </si>
  <si>
    <t>2021CD-000020-0007000001</t>
  </si>
  <si>
    <t>SERVICIOS MG SIL SOCIEDAD ANONIMA</t>
  </si>
  <si>
    <t>0432021000100025-00</t>
  </si>
  <si>
    <t>1082021000100008</t>
  </si>
  <si>
    <t>Servicio de Alojamiento de páginas Web del Mtss y Desaf</t>
  </si>
  <si>
    <t>0432017000100001-01</t>
  </si>
  <si>
    <t>0062021000300002</t>
  </si>
  <si>
    <t>2021CD-000025-0007000001</t>
  </si>
  <si>
    <t>Contratación de los servicios de revisión externa de calidad para la DESAF</t>
  </si>
  <si>
    <t>PROBLEMAS CON PÁG DE TRIBUTACIÓN A LA ESPERA DE ACTUALIZACIÓN DEL PROVEEDOR</t>
  </si>
  <si>
    <t>APERTURA 4/3/2021</t>
  </si>
  <si>
    <t>APERTURA 8/3</t>
  </si>
  <si>
    <t>APERTURA EL 12/3 10am</t>
  </si>
  <si>
    <t>CONSLIDAR 0062021000100010 / 0062021000100009 / 0062021000500001</t>
  </si>
  <si>
    <t>APERTURA EL 18/03/2021 A LAS 11AM</t>
  </si>
  <si>
    <t>FIRMEZA 6/7</t>
  </si>
  <si>
    <t>APERTURA EL 23/03/2021 A LAS 11:00 am</t>
  </si>
  <si>
    <t>APERTURA EL 06/04 A LAS 12md</t>
  </si>
  <si>
    <t>APERTURA 21/4 12md</t>
  </si>
  <si>
    <t>Compra de cajas para archivo según demanda</t>
  </si>
  <si>
    <t>0062020000100008</t>
  </si>
  <si>
    <t>APERTURA 13/4 13:30</t>
  </si>
  <si>
    <t>2021CD-000022-0007000001</t>
  </si>
  <si>
    <t>0432021000100019-00</t>
  </si>
  <si>
    <t>CORPORACIÓN VADO QUESADA</t>
  </si>
  <si>
    <t>2021CD-000021-0007000001</t>
  </si>
  <si>
    <t>0432021000100018-00</t>
  </si>
  <si>
    <t>Estrategia de comunicación y mercadeo digital para la gestión de redes sociales</t>
  </si>
  <si>
    <t>2021CD-000026-0007000001</t>
  </si>
  <si>
    <t xml:space="preserve">0432021000100024-00	</t>
  </si>
  <si>
    <t>Ingeniosos Grupo Estratégico Remi S.A.</t>
  </si>
  <si>
    <t>Adquisición e instalación de un Sistema de Vigilancia Electrónica Según Demanda</t>
  </si>
  <si>
    <t>LA</t>
  </si>
  <si>
    <t>ESPERANDO FIRMEZA EL 7/7</t>
  </si>
  <si>
    <t>APERTURA 20/05/2021 10AM</t>
  </si>
  <si>
    <t>2021LA-000001-0007000001</t>
  </si>
  <si>
    <t>Compra de Kit para Carné Institucional según demanda</t>
  </si>
  <si>
    <t>2021CD-000024-0007000001</t>
  </si>
  <si>
    <t>0432021000100020-00</t>
  </si>
  <si>
    <t>LUIS FERNANDO SANTAMARIA BARRANTES</t>
  </si>
  <si>
    <t>0432021000100021-00</t>
  </si>
  <si>
    <t>AGENCIAS BASICAS MERCANTILES (A B M DE COSTA RICA) SOCIEDAD ANONIMA</t>
  </si>
  <si>
    <t>0432021000100022-00</t>
  </si>
  <si>
    <t>WILLIAM EDUARDO FERNANDEZ PEREIRA</t>
  </si>
  <si>
    <t>Suscripción de Semanario Universidad según Demanda</t>
  </si>
  <si>
    <t>APERTURA EL 21/4 A LAS 11:00 HORAS</t>
  </si>
  <si>
    <t>2021CD-000023-0007000001</t>
  </si>
  <si>
    <t>0432021000100023-00</t>
  </si>
  <si>
    <t>Universidad de Costa Rica</t>
  </si>
  <si>
    <t>Equipo de medición ambiental</t>
  </si>
  <si>
    <t>INVOTOR S.A.</t>
  </si>
  <si>
    <t>Distanciómetro</t>
  </si>
  <si>
    <t>Compra de rótulos y señalización de emergencia según demanda</t>
  </si>
  <si>
    <t>APERTURA EL 5/5 A LAS 10AM</t>
  </si>
  <si>
    <t>2021CD-000028-0007000001</t>
  </si>
  <si>
    <t>Contrato Adicional para compra de mamparas</t>
  </si>
  <si>
    <t>1082021000100007</t>
  </si>
  <si>
    <t>2020CD-000049-0007000001</t>
  </si>
  <si>
    <t>SERVIGLASS VIDRIO Y ALUMINIO S.A.</t>
  </si>
  <si>
    <t>Compra de toner según demanda</t>
  </si>
  <si>
    <t>APERTURA 11/5</t>
  </si>
  <si>
    <t>2021CD-000029-0007000001</t>
  </si>
  <si>
    <t>0432021000100028-00</t>
  </si>
  <si>
    <t>TELERAD TELECOMUNICACIONES RADIODIGITALES</t>
  </si>
  <si>
    <t>Compra de computadora-UPS-escaner</t>
  </si>
  <si>
    <t>62021000400001/62021000100018</t>
  </si>
  <si>
    <t xml:space="preserve">2021CD-000036-0007000001 </t>
  </si>
  <si>
    <t>POWER SOLUTIONS</t>
  </si>
  <si>
    <t xml:space="preserve">FORMULARIO NI </t>
  </si>
  <si>
    <t>TRES CIENTO UNO QUINIENTOS CINCUENTA Y NUEVE MIL TRESCIENTOS SESENTA Y TRES SOCIEDAD ANONIMA</t>
  </si>
  <si>
    <t>Compra de teléfonos</t>
  </si>
  <si>
    <t>DEVUELTA</t>
  </si>
  <si>
    <t>Compra de Textiles y útiles de seguridad según demanda</t>
  </si>
  <si>
    <t xml:space="preserve">2021CD-000030-0007000001 </t>
  </si>
  <si>
    <t>COMPAÑIA DE SEGURIDAD INDUSTRIAL CRUZ</t>
  </si>
  <si>
    <t xml:space="preserve"> EQUIPOS DE SALUD OCUPACIONAL</t>
  </si>
  <si>
    <t>SONDEL</t>
  </si>
  <si>
    <t>COALICION AUTOMOTRIZ COAUTO</t>
  </si>
  <si>
    <t xml:space="preserve"> DISTRIBUIDORA DE VESTUARIO CENTROAMERICANA</t>
  </si>
  <si>
    <t>SOLUCIONES FLORUMA LIMITADA</t>
  </si>
  <si>
    <t>Compra de regletas para Centro de Datos</t>
  </si>
  <si>
    <t>APERTURA EL 04/06 10AM</t>
  </si>
  <si>
    <t>2021CD-000032-0007000001</t>
  </si>
  <si>
    <t>I S PRODUCTOS DE OFICINA CENTROAMERICA SOCIEDAD ANONIMA</t>
  </si>
  <si>
    <t>Mantenimiento Preventivo y Correctivo Aire Acondicionado del Data Center Según Demanda</t>
  </si>
  <si>
    <t>APERTURA EL 03/06 10AM</t>
  </si>
  <si>
    <t>2021CD-000031-0007000001</t>
  </si>
  <si>
    <t>0432021000100036-00</t>
  </si>
  <si>
    <t>Compra de mascarillas reutilizables</t>
  </si>
  <si>
    <t>APERTURA EL 04/06 11AM</t>
  </si>
  <si>
    <t>2021CD-000033-0007000001</t>
  </si>
  <si>
    <t>RONALD GERARDO VILLALTA MORA</t>
  </si>
  <si>
    <t>Compra de vasos de cartón</t>
  </si>
  <si>
    <t>APERTURA EL 10/06 10:00AM</t>
  </si>
  <si>
    <t>2021CD-000035-0007000001</t>
  </si>
  <si>
    <t>INVERSIONES LA RUECA SOCIEDAD ANONIMA</t>
  </si>
  <si>
    <t>Compra de productos farmaceúticos y medicinales</t>
  </si>
  <si>
    <t>APERTURA EL 08/06 10:00AM</t>
  </si>
  <si>
    <t>2021CD-000034-0007000001</t>
  </si>
  <si>
    <t>FARMACIA BAZZANO SOCIEDAD ANONIMA</t>
  </si>
  <si>
    <t>0062021000500005</t>
  </si>
  <si>
    <t>APERTURA 9/6</t>
  </si>
  <si>
    <t>2021CD-000037-0007000001</t>
  </si>
  <si>
    <t>EUGRESA S.A.</t>
  </si>
  <si>
    <t>Ampliación de Unidad de Almacenamiento</t>
  </si>
  <si>
    <t>NETWAY S.A.</t>
  </si>
  <si>
    <t>Suscripciones a periódicos Diario Extra Según Demanda</t>
  </si>
  <si>
    <t>0062021000100020</t>
  </si>
  <si>
    <t xml:space="preserve">2021CD-000038-0007000001 </t>
  </si>
  <si>
    <t>0432021000100044-00</t>
  </si>
  <si>
    <t>Suscripciones a periódicos La Nación y El Financiero Según Demanda</t>
  </si>
  <si>
    <t>0062021000100021</t>
  </si>
  <si>
    <t>0432021000100042-00</t>
  </si>
  <si>
    <t>GRUPO NACION G N SOCIEDAD ANONIMA</t>
  </si>
  <si>
    <t>Suscripciones a periódicos La Reública Según Demanda</t>
  </si>
  <si>
    <t>0062021000100019</t>
  </si>
  <si>
    <t xml:space="preserve">0432021000100043-00
</t>
  </si>
  <si>
    <t>PROPERIODICOS LIMITADA</t>
  </si>
  <si>
    <t>0062021000700020</t>
  </si>
  <si>
    <t>2021CD-000039-0007000001</t>
  </si>
  <si>
    <t>´432021000100041</t>
  </si>
  <si>
    <t>Monto de la Solicitud ¢</t>
  </si>
  <si>
    <t>Monto de la Solicitud $</t>
  </si>
  <si>
    <t>TOTAL</t>
  </si>
  <si>
    <t>Primer semestre 2021</t>
  </si>
  <si>
    <t>432021000100014</t>
  </si>
  <si>
    <t>NUM. PROG.</t>
  </si>
  <si>
    <t>SUB PART</t>
  </si>
  <si>
    <t>NUMERO DE SP</t>
  </si>
  <si>
    <t>TIPO</t>
  </si>
  <si>
    <t>OBJETO SOLICITADO EN LA COMPRA</t>
  </si>
  <si>
    <t xml:space="preserve">  MONTO SOLICITUD DE PEDIDO  CON IVA</t>
  </si>
  <si>
    <t xml:space="preserve"> NUMERO DE TRAMITE </t>
  </si>
  <si>
    <t xml:space="preserve"> ESTADO ACTUAL DEL TRAMITE (OBSERVACIONES) </t>
  </si>
  <si>
    <t>NOMBRE DEL PROVEEDOR ADJUDICADO</t>
  </si>
  <si>
    <t>CÉDULA JURÍDICA/FÍSICA</t>
  </si>
  <si>
    <t>NÚMERO ORDEN DE PEDIDO</t>
  </si>
  <si>
    <t xml:space="preserve">   MONTO TOTAL ORDEN DE PEDIDO EN COLONES </t>
  </si>
  <si>
    <t>MONTO IVA</t>
  </si>
  <si>
    <t>MONTO EN DOLARES</t>
  </si>
  <si>
    <t xml:space="preserve">   MONTO TOTAL ORDEN DE PEDIDO EN DÓLARES</t>
  </si>
  <si>
    <t>72900</t>
  </si>
  <si>
    <t>ADQUISICIÓN E INSTALACIÓN DE UN SISTEMA DE VIGILANCIA ELECTRÓNICA SEGÚN DEMANDA</t>
  </si>
  <si>
    <t>CONCLUIDO</t>
  </si>
  <si>
    <t>DISTRIBUIDORA COMERCIAL ADONAY SOCIEDAD ANONIMA</t>
  </si>
  <si>
    <t>3-101-692365</t>
  </si>
  <si>
    <t>0432021000100061-00</t>
  </si>
  <si>
    <t>73400</t>
  </si>
  <si>
    <t>SERVICIO DE SOPORTE Y MANTENIMIENTO EVOLUTIVO DNP</t>
  </si>
  <si>
    <t>3-101-176505</t>
  </si>
  <si>
    <t>0432021000100054-00</t>
  </si>
  <si>
    <t>73200</t>
  </si>
  <si>
    <t>COMPUTADORAS-ESCANERS</t>
  </si>
  <si>
    <t>TRES CIENTO UNO QUINIENTOS CINCUENTA Y NUEVE MIL TRESCIENTOS SESENTA Y TRES S.A.</t>
  </si>
  <si>
    <t>3-101-559363</t>
  </si>
  <si>
    <t>73700</t>
  </si>
  <si>
    <t>10808/ 59903</t>
  </si>
  <si>
    <t>MANTENIMIENTO PREVENTIVO Y CORRECTIVO PARA LA INFRAESTRUCTURA DE VIRTUALIZACIÓN, ALMACENAMIENTO Y SOFTWARE DE RESPALDO</t>
  </si>
  <si>
    <t>2021LA-000002-0007000001</t>
  </si>
  <si>
    <t>3-101-384584</t>
  </si>
  <si>
    <t>0432021000100060-00</t>
  </si>
  <si>
    <t>50106 / 50199</t>
  </si>
  <si>
    <t>COMPRA DE DISTANCIÓMETRO Y TRÍPODE</t>
  </si>
  <si>
    <t>2021CD-000051-0007000001</t>
  </si>
  <si>
    <t>CONCLUIDO/TRÍPODE INFRUCTUOSO</t>
  </si>
  <si>
    <t>73100</t>
  </si>
  <si>
    <t>COMPRA DE TELÉFONOS CELULARES</t>
  </si>
  <si>
    <t>2021CD-000052-0007000001</t>
  </si>
  <si>
    <t xml:space="preserve"> UNION COMERCIAL DE COSTA RICA</t>
  </si>
  <si>
    <t>3-101-074154</t>
  </si>
  <si>
    <t>COMPRA DE ELECTROCARDIÓGRAFO</t>
  </si>
  <si>
    <t>ALBERSON ROBERTH RODRIGUEZ MATAMOROS</t>
  </si>
  <si>
    <t>ALQUILER DE EDIFICIO</t>
  </si>
  <si>
    <t>2021CD-000047-0007000001</t>
  </si>
  <si>
    <t>CARTEL SIN EFECTO</t>
  </si>
  <si>
    <t>COMPRA DE LICENCIAS ZOOM BAJO LA MODALIDAD SEGÚN DEMANDA</t>
  </si>
  <si>
    <t>2021CD-000040-0007000001</t>
  </si>
  <si>
    <t>VIDEOCONFERENCIA S.A.</t>
  </si>
  <si>
    <t>3-101-605884</t>
  </si>
  <si>
    <t>432021000100048-00</t>
  </si>
  <si>
    <t>73300</t>
  </si>
  <si>
    <t>COMPRA DE AIRE ACONDICIONADO PORTÁTIL</t>
  </si>
  <si>
    <t>2021CD-000062-0007000001</t>
  </si>
  <si>
    <t xml:space="preserve">REFRIMUNDO SOCIEDAD ANONIMA
</t>
  </si>
  <si>
    <t>RENOVACIÓN DE LICENCIAS PARA VMWARE Y VEEAM PARA SU AMBIENTE VIRTUAL, SEGÚN DEMANDA</t>
  </si>
  <si>
    <t>2021LA-000003-0007000001</t>
  </si>
  <si>
    <t>0432021000100056-00</t>
  </si>
  <si>
    <t>73500</t>
  </si>
  <si>
    <t>MIGRACIÓN 2018CD-000008-0014600001 SERVICIO DE MANT. IMPRESORA MULTIFUNCIONAL</t>
  </si>
  <si>
    <t>2021CD-000041-0007000001</t>
  </si>
  <si>
    <t>TECNISOLUCIONES</t>
  </si>
  <si>
    <t>3-101-587923</t>
  </si>
  <si>
    <t>0432021000100051-00</t>
  </si>
  <si>
    <t>MIGRACIÓN 2018CD-000009-0014600001 SERV. MANTENIMIENTO PREVENTIVO, CORRECTIVO Y EVOLUTIVO DEL SISTEMA ADMINISTRATIVO FINANCIERO BOS7 DEL CSO</t>
  </si>
  <si>
    <t>2021CD-000042-0007000001</t>
  </si>
  <si>
    <t>TECAPRO</t>
  </si>
  <si>
    <t>3-101-104050</t>
  </si>
  <si>
    <t>0432021000100049-00</t>
  </si>
  <si>
    <t>COMPRA DE PERCOLADOR</t>
  </si>
  <si>
    <t>EUGRESA</t>
  </si>
  <si>
    <t>3-101-192575</t>
  </si>
  <si>
    <t>ALQUILER DE EQUIPO DE CÓMPUTO SEGÚN DEMANDA</t>
  </si>
  <si>
    <t>2021LN-000002-0007000001</t>
  </si>
  <si>
    <t>ANÁLISIS DE OFERTAS PARTE LEGAL Y TÉCNICA</t>
  </si>
  <si>
    <t>COMPRA DE CAJAS DE CARTÓN</t>
  </si>
  <si>
    <t>2021CD-000059-0007000001</t>
  </si>
  <si>
    <t>GYR GRUPO ASESOR S.A.</t>
  </si>
  <si>
    <t>3-101-576808</t>
  </si>
  <si>
    <t>COMPRA DE GUANTES</t>
  </si>
  <si>
    <t>2021CD-000058-0007000001</t>
  </si>
  <si>
    <t>RENOVACIÓN DE LICENCIAS DNP</t>
  </si>
  <si>
    <t>2021CD-000043-0007000001</t>
  </si>
  <si>
    <t xml:space="preserve"> CENTRAL DE SERVICIOS PC SOCIEDAD ANONIMA</t>
  </si>
  <si>
    <t>3-101-096527</t>
  </si>
  <si>
    <t>0432021000100058-00</t>
  </si>
  <si>
    <t>SOLUCIONES PARA LA ALTA GERENCIA AG SOCIEDAD ANONIMA</t>
  </si>
  <si>
    <t>3-101-267562</t>
  </si>
  <si>
    <t>0432021000100055-00</t>
  </si>
  <si>
    <t>COMPRA DE ALCOHOL EN GEL</t>
  </si>
  <si>
    <t>2021CD-000053-0007000001</t>
  </si>
  <si>
    <t>ME BUSINESS &amp; CONSULTING</t>
  </si>
  <si>
    <t>3-101-324474</t>
  </si>
  <si>
    <t>0062021000300005</t>
  </si>
  <si>
    <t>ACTIVIDADES DE CAPACITACIÓN PARA LA DESAF VARIAS FECHAS</t>
  </si>
  <si>
    <t>2021CD-000044-0007000001</t>
  </si>
  <si>
    <t>ARISOL</t>
  </si>
  <si>
    <t>3-101-313740</t>
  </si>
  <si>
    <t>0062021000300006</t>
  </si>
  <si>
    <t>CAPACITACIÓN HERRAMIENTAS PRÁCTICAS</t>
  </si>
  <si>
    <t>2021CD-000045-0007000001</t>
  </si>
  <si>
    <t>APRIRE</t>
  </si>
  <si>
    <t>3-101-504610</t>
  </si>
  <si>
    <t>MANTENIMIENTO Y REPARACIÓN DE MUEBLE TRIBUNAL ADMINISTRATIVO</t>
  </si>
  <si>
    <t>2021CD-000054-0007000001</t>
  </si>
  <si>
    <t>INFRUCTUOSA</t>
  </si>
  <si>
    <t>LICENCIAMIENTO ANUAL</t>
  </si>
  <si>
    <t>2021CD-000046-0007000001</t>
  </si>
  <si>
    <t>INTERHAND S.A.</t>
  </si>
  <si>
    <t>3-101-279006</t>
  </si>
  <si>
    <t>0432021000100053-00</t>
  </si>
  <si>
    <t>SERVICIOS DE CERRAJERÍA Y AFINES</t>
  </si>
  <si>
    <t>2021CD-000048-0007000001</t>
  </si>
  <si>
    <t>CERRAJERIA MARIN HERMANOS SOCIEDAD ANONIMA</t>
  </si>
  <si>
    <t>3-101-137325</t>
  </si>
  <si>
    <t>0432021000100059-00</t>
  </si>
  <si>
    <t>COMPRAS CÁMARAS WEB</t>
  </si>
  <si>
    <t>JORGE ARROYO JIMENEZ</t>
  </si>
  <si>
    <t>01-0583-0696</t>
  </si>
  <si>
    <t>SISTEMA DE ALARMAS CONTRA INCENDIOS</t>
  </si>
  <si>
    <t>2021LA-000006-0007000001</t>
  </si>
  <si>
    <t>ESPERANDO FIRMEZA (07/10/21 A LAS 16:00 HORAS)</t>
  </si>
  <si>
    <t>COMPRA DE TINTAS PARA IMPRESORA HP LASERJET 500MFP M525</t>
  </si>
  <si>
    <t>2021CD-000063-0007000001</t>
  </si>
  <si>
    <t>SPECTRUM MULTIMEDIA SOCIEDAD ANONIMA</t>
  </si>
  <si>
    <t xml:space="preserve">0432021000100080-00
</t>
  </si>
  <si>
    <t>COMPRA DE DISPENSADORES DE ALCOHOL EN GEL METÁLICOS</t>
  </si>
  <si>
    <t>DISTRIBUIDORA DISFAZU S.A.</t>
  </si>
  <si>
    <t>3-101-662805</t>
  </si>
  <si>
    <t>20101, 20104, 20303, 20306</t>
  </si>
  <si>
    <t>SOLICITUD DE CONTRATACIÓN PARA COMPRA DE MATERIALES, PINTURAS, MADERA, LUBRICANTES.</t>
  </si>
  <si>
    <t>2021CD-000066-0007000001</t>
  </si>
  <si>
    <t>GRUPO EMPRESARIAL EL ALMENDRO SOCIEDAD ANONIMA</t>
  </si>
  <si>
    <t>PROVEDURIA GLOBAL GABA SOCIEDAD ANONIMA</t>
  </si>
  <si>
    <t>ALQUILER DE EQUIPO PARA SOLUCIÓN DE SEGURIDAD INFORMÁTICA, SERVICIO VPN Y WIFI SEGÚN DEMANDA</t>
  </si>
  <si>
    <t>2021LA-000005-0007000001</t>
  </si>
  <si>
    <t>COMPRA DE MAMPARA</t>
  </si>
  <si>
    <t>2021CD-000055-0007000001</t>
  </si>
  <si>
    <t>SERVICIO DE CAMPAÑA INFORMATIVA</t>
  </si>
  <si>
    <t>2021LA-000004-0007000001</t>
  </si>
  <si>
    <t>ELABORACIÓN DE CONTRATO (FREDDY)</t>
  </si>
  <si>
    <t>CAPACITACIÓN MERCADEO DIGITAL</t>
  </si>
  <si>
    <t>2021CD-000071-0007000001</t>
  </si>
  <si>
    <t>RECEPCIÓN DE OFERTAS</t>
  </si>
  <si>
    <t>ALQUILER EDIFICIO TOURNON</t>
  </si>
  <si>
    <t>2021CD-000049-0007000001</t>
  </si>
  <si>
    <t>OFICENTRO OFICENTRO SAN JOSE NORTE</t>
  </si>
  <si>
    <t>3-101-648434</t>
  </si>
  <si>
    <t>0432021000100070-00</t>
  </si>
  <si>
    <t>COMPRA DE PRODUCTOS ELÉCTRICOS.TELEFONICOS, DE COMPUTO, ASFALTICOS Y MINERALES</t>
  </si>
  <si>
    <t>2021CD-000061-0007000001</t>
  </si>
  <si>
    <t>DISTRIBUIDORA TÉCNICA S.A.</t>
  </si>
  <si>
    <t>3-101-038605</t>
  </si>
  <si>
    <t>DEPOSITO LAS GRAVILIAS</t>
  </si>
  <si>
    <t>3-101-165214</t>
  </si>
  <si>
    <t>CENTRAL AMERICAM LIGHTHING LIMITADA</t>
  </si>
  <si>
    <t>3-102-718121</t>
  </si>
  <si>
    <t>29901/29903</t>
  </si>
  <si>
    <t xml:space="preserve">CAJAS DE CARTÓN </t>
  </si>
  <si>
    <t>G Y R GRUPO ASESOR S.A.</t>
  </si>
  <si>
    <t>COMPRA DE REPUESTOS Y ACCESORIOS</t>
  </si>
  <si>
    <t>2021CD-000065-0007000001</t>
  </si>
  <si>
    <t>RAFAEL PINTO Y COMPAÑÍA</t>
  </si>
  <si>
    <t>3-101-003110</t>
  </si>
  <si>
    <t>SISTEMA CONTROL DE INCENDIOS OLPRA</t>
  </si>
  <si>
    <t>3-101-443089</t>
  </si>
  <si>
    <t>29999/20401</t>
  </si>
  <si>
    <t>COMPRA DE HERRAMIENTAS E INSTRUMENTOS Y OTROS MATERIALES DIVERSOS</t>
  </si>
  <si>
    <t>2021CD-000060-0007000001</t>
  </si>
  <si>
    <t>QUEDA INFRUCTUOSA LÍNEA N°1 FALTA DEPRESUPUESTO, CONCLUIDA</t>
  </si>
  <si>
    <t>ALMACENES UNIDOS S.A.</t>
  </si>
  <si>
    <t>3-101-004011</t>
  </si>
  <si>
    <t>COMPRA DE RÓTULOS Y SEÑALIZACIÓN DE EMERGENCIA</t>
  </si>
  <si>
    <t>2021CD-000057-0007000001</t>
  </si>
  <si>
    <t>CALL CENTER</t>
  </si>
  <si>
    <t>2021CD-000056-0007000001</t>
  </si>
  <si>
    <t>GRUPO ASESORES LEITON Y GAMBOA</t>
  </si>
  <si>
    <t>3-101-355261</t>
  </si>
  <si>
    <t>0432021000100063-00</t>
  </si>
  <si>
    <t>SERVICIOS PARA LA CREACIÓN Y DESARROLLO DE NORMAS TECNICAS</t>
  </si>
  <si>
    <t>2021CD-000050-00070000001</t>
  </si>
  <si>
    <t>INTECO</t>
  </si>
  <si>
    <t>3-002-087432</t>
  </si>
  <si>
    <t>0432021000100057-00</t>
  </si>
  <si>
    <t>20199/20301/20302/20399</t>
  </si>
  <si>
    <t>COMPRA DE MATERIALES DE CONSTRUCCIÓN, QUÍMICOS Y CONEXOS, ASFALTICOS, METÁLICOS, ENTRE OTROS</t>
  </si>
  <si>
    <t>2021CD-000064-0007000001</t>
  </si>
  <si>
    <t>LA RUECA</t>
  </si>
  <si>
    <t>3-101-089260</t>
  </si>
  <si>
    <t>MIGRACIÓN-MANTENIMIENTO DE FLOTILLA VEHICULAR (PRIUS)</t>
  </si>
  <si>
    <t>2021CD-000069-0007000001</t>
  </si>
  <si>
    <t>INFRUCTUOSO PROVEEDOR NO PRESENTÓ OFERTA</t>
  </si>
  <si>
    <t>COMPRA DE EXTINTORES PARA VEHÍCULOS</t>
  </si>
  <si>
    <t>ASESORÍA OPTIMA EN SEGURIDAD ASOSI</t>
  </si>
  <si>
    <t>3-101-229445</t>
  </si>
  <si>
    <t>COMPRA DE DISCOS DUROS Y FUENTE DE PODER</t>
  </si>
  <si>
    <t>2021LA-000007-0007000001</t>
  </si>
  <si>
    <t>ESPERA PAGO DE GARANTÍA DE CUMPLIMIENTO</t>
  </si>
  <si>
    <t>CAPACITACIÓN NUEVA LEY DE CONTRATACIÓN ADMINISTRATIVA</t>
  </si>
  <si>
    <t>2021CD-000067-0007000001</t>
  </si>
  <si>
    <t>ACG ARISOL CONSULTING GROUP SOCIEDAD ANONIMA</t>
  </si>
  <si>
    <t>COMPRA DE CINTAS MAGNÉTICAS DE RESPALDO</t>
  </si>
  <si>
    <t>REVISIÓN DE DOCUMENTOS</t>
  </si>
  <si>
    <t>ELABORACIÓN DE CARTEL</t>
  </si>
  <si>
    <t>COMPRA DE COMPUTADORAS PORTÁTILES</t>
  </si>
  <si>
    <t>CAPACITACIÓN CURSO DE REDACCIÓN</t>
  </si>
  <si>
    <t>2021CD-000068-0007000001</t>
  </si>
  <si>
    <t>INSTITUTO CENTROAMERICANO DE ADMINISTRACION PUBLICA</t>
  </si>
  <si>
    <t>3-003-045123</t>
  </si>
  <si>
    <t>SERVICIO DE ASEO INTEGRAL, SEGÚN DEMANDA</t>
  </si>
  <si>
    <t>CARTEL EN FIRMA DE FISCALIZADOR</t>
  </si>
  <si>
    <t>SERVICIO DE ROTULACIÓN, SEGÚN DEMANDA</t>
  </si>
  <si>
    <t>ADQUISICIÓN DE DISCOS DUROS PORTÁTILES</t>
  </si>
  <si>
    <t>ESPERA DE SOLICITUDES PARA CONSOLIDAR</t>
  </si>
  <si>
    <t>SERVICIO DE TRANSFERENCIAS DE LA INFORMACIÓN</t>
  </si>
  <si>
    <t>2021CD-000070-0007000001</t>
  </si>
  <si>
    <t>RECEPCIÓN DE OFERTAS 7/10/2021</t>
  </si>
  <si>
    <t>COMPRA PRODUCTOS FARMACÉUTICOS</t>
  </si>
  <si>
    <t>CAPACITACIÓN POWER BI, 25 DE OCTUBRE</t>
  </si>
  <si>
    <t>2021CD-000072-0007000001</t>
  </si>
  <si>
    <t>Tercer Trimestre 2021</t>
  </si>
  <si>
    <t>Cuarto Trimestre 2021</t>
  </si>
  <si>
    <t>Servicio de transferencias de la información</t>
  </si>
  <si>
    <t>ALUDEL LIMITADA - SISTEMAS NOVEDOSOS EN LÍNEA SRL</t>
  </si>
  <si>
    <t>432021000100096-00</t>
  </si>
  <si>
    <t>Capacitación mercadeo digital</t>
  </si>
  <si>
    <t>Fundación de la Universidad de Costa Rica para la Investigación</t>
  </si>
  <si>
    <t>1 07 01</t>
  </si>
  <si>
    <t>CAPACITACIÓN POWER BI, 25 de OCTUBRE</t>
  </si>
  <si>
    <t>₡763.623,04</t>
  </si>
  <si>
    <t>Módulo de validación de firmas digitales</t>
  </si>
  <si>
    <t>2021CD-000073-0007000001</t>
  </si>
  <si>
    <t>1 04 06</t>
  </si>
  <si>
    <t>Servicio de Aseo Integral, según demanda</t>
  </si>
  <si>
    <t>2021CD-000074-0007000001</t>
  </si>
  <si>
    <t>2 99 01</t>
  </si>
  <si>
    <t>2021CD-000075-0007000001</t>
  </si>
  <si>
    <t>Compra de computadoras portátiles</t>
  </si>
  <si>
    <t>2021CD-000076-0007000001</t>
  </si>
  <si>
    <t>RICOH COSTA RICA SOCIEDAD ANONIMA</t>
  </si>
  <si>
    <t>Compra de tóneres para impresoras multifuncionales marcas xerox workcentre 3655 y hp laserjet pro m428</t>
  </si>
  <si>
    <t xml:space="preserve">2021CD-000077-0007000001 </t>
  </si>
  <si>
    <t>MAXIPRINT S.A.</t>
  </si>
  <si>
    <t>Compra productos farmacéuticos</t>
  </si>
  <si>
    <t xml:space="preserve">2021CD-000078-0007000001 </t>
  </si>
  <si>
    <t>FARMACIA BAZZANO</t>
  </si>
  <si>
    <t>Reinstalación de central telefónica</t>
  </si>
  <si>
    <t>2021CD-000079-0007000001</t>
  </si>
  <si>
    <t xml:space="preserve">DISTRIBUIDORA COMERCIAL ADONAY </t>
  </si>
  <si>
    <t>20104, 20306</t>
  </si>
  <si>
    <t>Compra de materiales pinturas y plasticos</t>
  </si>
  <si>
    <t>2021CD-000080-0007000001</t>
  </si>
  <si>
    <t>SUR QUÍMICA</t>
  </si>
  <si>
    <t xml:space="preserve"> DEPOSITO LAS GRAVILIAS SOCIEDAD ANONIMA</t>
  </si>
  <si>
    <t>CORPORACIÓN QUIMISOL S.A.</t>
  </si>
  <si>
    <t>Servicio de rotulación, según demanda</t>
  </si>
  <si>
    <t>2021CD-000081-0007000001</t>
  </si>
  <si>
    <t>CENTRO DE EVALUACION MEDICION Y SEGURIDAD OCUPACIONAL SOCIEDAD ANONIMA</t>
  </si>
  <si>
    <t>0432021000100099-00</t>
  </si>
  <si>
    <t>2 99 03</t>
  </si>
  <si>
    <t>ADQUISICIÓN DE CAJAS DE CARTON</t>
  </si>
  <si>
    <t>₡141.000,00</t>
  </si>
  <si>
    <t>2021CD-000082-0007000001</t>
  </si>
  <si>
    <t>Adquisición de lectores criptograficos para firma digital</t>
  </si>
  <si>
    <t>2021CD-000083-0007000001</t>
  </si>
  <si>
    <t xml:space="preserve">BANCO POPULAR Y DE DESARROLLO COMUNAL
</t>
  </si>
  <si>
    <t xml:space="preserve">0432021000100110-00
</t>
  </si>
  <si>
    <t>Actividades de capacitación power bi</t>
  </si>
  <si>
    <t>2021CD-000084-0007000001</t>
  </si>
  <si>
    <t>DANTA ANALYTICS SOCIEDAD ANONIMA</t>
  </si>
  <si>
    <t>Compra de alfombras</t>
  </si>
  <si>
    <t>2021CD-000085-0007000001</t>
  </si>
  <si>
    <t>DISTRIBUIDORA FERRETECNICA SOCIEDAD ANONIMA</t>
  </si>
  <si>
    <t>Adquisición de discos duros portátiles</t>
  </si>
  <si>
    <t>2021CD-000086-0007000001</t>
  </si>
  <si>
    <t>TECH GLS CRC SOCIEDAD ANONIMA</t>
  </si>
  <si>
    <t>Adquisición de discos duros portátiles para almacenamiento de datos</t>
  </si>
  <si>
    <t>DISTRIBUIDORA K &amp; R KARO SOCIEDAD ANONIMA</t>
  </si>
  <si>
    <t>20301-20304-20399</t>
  </si>
  <si>
    <t>Compra de materiales y productos metálicos y materiales y productos eléctricos, telefónicos y de cómputo</t>
  </si>
  <si>
    <t>CORPORACION QUIMISOL SOCIEDAD ANONIMA</t>
  </si>
  <si>
    <t>Compra de baterías originales para laptops</t>
  </si>
  <si>
    <t>SC INTERNATIONAL PERFORMANCE S.A.</t>
  </si>
  <si>
    <t>Compra de intercomunicador</t>
  </si>
  <si>
    <t>2021CD-000087-0007000001</t>
  </si>
  <si>
    <t>PROMATCO CENTROAMERICANA SOCIEDAD ANONIMA</t>
  </si>
  <si>
    <t>Compra de equipo de protección para inspectores</t>
  </si>
  <si>
    <t>2021CD-000088-0007000001</t>
  </si>
  <si>
    <t>GARABITO COMERCIAL LIMITADA</t>
  </si>
  <si>
    <t>EXENTO</t>
  </si>
  <si>
    <t>INNOVACIONES GIVAN I. G. SOCIEDAD ANONIMA</t>
  </si>
  <si>
    <t>EQUIPOS DE SALUD OCUPACIONAL SOCIEDAD ANONIMA</t>
  </si>
  <si>
    <t>FACTOR TEXTIL DE CENTROAMERICA SOCIEDAD DE RESPONSABILIDAD LIMITADA</t>
  </si>
  <si>
    <t>TIANCY MEDICA SOCIEDAD ANONIMA</t>
  </si>
  <si>
    <t>Servicios para gestión de eventos especiales y protocolarios. Según demanda</t>
  </si>
  <si>
    <t>2021CD-000089-0007000001</t>
  </si>
  <si>
    <t>THREE VISIONS SOCIEDAD DE RESPONSABILIDAD LIMITADA</t>
  </si>
  <si>
    <t>0432021000100121-00</t>
  </si>
  <si>
    <t>Migración 2018cd-000014-0014600001 servicio de mantenimiento correctivo y preventivo en general, de flotilla de vehiculos institucionales</t>
  </si>
  <si>
    <t>2021CD-000090-0007000001</t>
  </si>
  <si>
    <t>0432021000100103-00</t>
  </si>
  <si>
    <t>5 01 99</t>
  </si>
  <si>
    <t>COMPRA DE CASILLEROS, SEGÚN DEMANDA</t>
  </si>
  <si>
    <t>2021CD-000091-0007000001</t>
  </si>
  <si>
    <t>DESIERTA</t>
  </si>
  <si>
    <t>Rotulación de puertas de vidrio dni</t>
  </si>
  <si>
    <t>2021CD-000092-0007000001</t>
  </si>
  <si>
    <t>POP TOTAL GRAFICA COSTA RICA SOIEDAD ANONIMA</t>
  </si>
  <si>
    <t>Servicio de aseo integral, según demanda</t>
  </si>
  <si>
    <t xml:space="preserve">2021CD-000093-0007000001 </t>
  </si>
  <si>
    <t>SOLUCIONES NOREY SOCIEDAD DE RESPONSABILIDAD LIMITADA</t>
  </si>
  <si>
    <t>0432021000100120-00</t>
  </si>
  <si>
    <t>Compra de carretillas manuales</t>
  </si>
  <si>
    <t xml:space="preserve">2021CD-000094-0007000001 </t>
  </si>
  <si>
    <t>CORPORACION COMERCIAL E INDUSTRIAL EL LAGAR C R SOCIEDAD ANONIMA</t>
  </si>
  <si>
    <t>Capacitación jurisprudencia en contratación administrativa</t>
  </si>
  <si>
    <t>2021CD-000095-0007000001</t>
  </si>
  <si>
    <t>Adquisición de cajas de carton</t>
  </si>
  <si>
    <t>2021CD-000096-0007000001</t>
  </si>
  <si>
    <t>G Y R GRUPO ASESOR</t>
  </si>
  <si>
    <t>Campaña de aguinaldos</t>
  </si>
  <si>
    <t>2021CD-000097-0007000001</t>
  </si>
  <si>
    <t>SINART</t>
  </si>
  <si>
    <t>Contrato de alquiler del edificio báltico - programa 73200</t>
  </si>
  <si>
    <t>2021CD-000098-0007000001</t>
  </si>
  <si>
    <t>ELABORACIÓN DE CONTRATO</t>
  </si>
  <si>
    <t>Servicio de campaña informativa</t>
  </si>
  <si>
    <t>PUBLIMARK SOCIEDAD ANONIMA</t>
  </si>
  <si>
    <t>Alquiler de equipo para solución de seguridad informática, servicio vpn y wifi según demanda</t>
  </si>
  <si>
    <t>NETWAY SOCIEDAD ANONIMA</t>
  </si>
  <si>
    <t>0432021000100094-00</t>
  </si>
  <si>
    <t>Sistema de alarmas contra incendios</t>
  </si>
  <si>
    <t>SPC TELECENTINEL SOCIEDAD ANONIMA</t>
  </si>
  <si>
    <t>0432021000100124-00</t>
  </si>
  <si>
    <t>Compra de discos duros y fuente de poder</t>
  </si>
  <si>
    <t>Servicio de soporte y mantenimiento evolutivo dnp</t>
  </si>
  <si>
    <t>Alquiler de equipo de cómputo según demanda</t>
  </si>
  <si>
    <t>RECURSO DE APELACIÓN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</si>
</sst>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_-* #,##0.00_-;\-* #,##0.00_-;_-* &quot;-&quot;??_-;_-@"/>
    <numFmt numFmtId="166" formatCode="_-* #,##0.0000_-;\-* #,##0.0000_-;_-* &quot;-&quot;??.00_-;_-@"/>
    <numFmt numFmtId="167" formatCode="_-* #,##0.000_-;\-* #,##0.000_-;_-* &quot;-&quot;??.0_-;_-@"/>
    <numFmt numFmtId="168" formatCode="#,##0.000"/>
    <numFmt numFmtId="169" formatCode="[$$-540A]#,##0.00"/>
    <numFmt numFmtId="170" formatCode="?\ ??\ ??"/>
    <numFmt numFmtId="171" formatCode="0000000000000000"/>
    <numFmt numFmtId="172" formatCode="&quot;₡&quot;#,##0.00"/>
    <numFmt numFmtId="173" formatCode="d/mm/yyyy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4.9989318521683403E-2"/>
      <name val="Franklin Gothic Book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</font>
    <font>
      <sz val="11"/>
      <color theme="1"/>
      <name val="Calibri"/>
    </font>
    <font>
      <sz val="10"/>
      <color rgb="FF222222"/>
      <name val="Arial"/>
    </font>
    <font>
      <sz val="9"/>
      <color rgb="FF000000"/>
      <name val="Arial"/>
    </font>
    <font>
      <b/>
      <sz val="9"/>
      <color theme="1"/>
      <name val="Libre Franklin"/>
    </font>
    <font>
      <b/>
      <sz val="11"/>
      <color theme="1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95B3D7"/>
        <bgColor rgb="FF95B3D7"/>
      </patternFill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1" fontId="9" fillId="5" borderId="4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4" fontId="6" fillId="6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8" fillId="3" borderId="0" xfId="0" applyFont="1" applyFill="1" applyAlignment="1">
      <alignment horizontal="center"/>
    </xf>
    <xf numFmtId="4" fontId="6" fillId="0" borderId="1" xfId="0" applyNumberFormat="1" applyFont="1" applyBorder="1" applyAlignment="1">
      <alignment horizontal="right" vertical="center"/>
    </xf>
    <xf numFmtId="4" fontId="6" fillId="6" borderId="3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67" fontId="6" fillId="0" borderId="1" xfId="0" applyNumberFormat="1" applyFont="1" applyBorder="1" applyAlignment="1">
      <alignment horizontal="right" vertical="center"/>
    </xf>
    <xf numFmtId="0" fontId="5" fillId="3" borderId="0" xfId="0" applyFont="1" applyFill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wrapText="1"/>
    </xf>
    <xf numFmtId="0" fontId="0" fillId="0" borderId="0" xfId="0" applyFont="1" applyAlignment="1">
      <alignment horizontal="right"/>
    </xf>
    <xf numFmtId="165" fontId="6" fillId="0" borderId="0" xfId="0" applyNumberFormat="1" applyFont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/>
    </xf>
    <xf numFmtId="169" fontId="3" fillId="7" borderId="1" xfId="0" applyNumberFormat="1" applyFont="1" applyFill="1" applyBorder="1" applyAlignment="1">
      <alignment horizontal="center" vertical="center" wrapText="1"/>
    </xf>
    <xf numFmtId="171" fontId="13" fillId="0" borderId="1" xfId="0" applyNumberFormat="1" applyFont="1" applyFill="1" applyBorder="1" applyAlignment="1">
      <alignment horizontal="center" vertical="center" wrapText="1"/>
    </xf>
    <xf numFmtId="172" fontId="13" fillId="3" borderId="7" xfId="0" applyNumberFormat="1" applyFont="1" applyFill="1" applyBorder="1" applyAlignment="1">
      <alignment horizontal="center" vertical="center" wrapText="1"/>
    </xf>
    <xf numFmtId="171" fontId="13" fillId="0" borderId="1" xfId="0" quotePrefix="1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0" fontId="13" fillId="0" borderId="1" xfId="0" applyNumberFormat="1" applyFont="1" applyBorder="1" applyAlignment="1">
      <alignment horizontal="center" vertical="center" wrapText="1"/>
    </xf>
    <xf numFmtId="171" fontId="13" fillId="0" borderId="0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171" fontId="13" fillId="0" borderId="3" xfId="0" applyNumberFormat="1" applyFont="1" applyBorder="1" applyAlignment="1">
      <alignment horizontal="center" vertical="center" wrapText="1"/>
    </xf>
    <xf numFmtId="173" fontId="13" fillId="0" borderId="1" xfId="0" applyNumberFormat="1" applyFont="1" applyBorder="1" applyAlignment="1">
      <alignment horizontal="center" vertical="center" wrapText="1"/>
    </xf>
    <xf numFmtId="172" fontId="13" fillId="0" borderId="7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13" xfId="0" applyFont="1" applyBorder="1"/>
    <xf numFmtId="0" fontId="13" fillId="0" borderId="7" xfId="0" applyFont="1" applyBorder="1"/>
    <xf numFmtId="0" fontId="3" fillId="0" borderId="3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3" fillId="0" borderId="2" xfId="0" applyFont="1" applyBorder="1"/>
    <xf numFmtId="170" fontId="13" fillId="0" borderId="8" xfId="0" applyNumberFormat="1" applyFont="1" applyBorder="1" applyAlignment="1">
      <alignment horizontal="center" vertical="center" wrapText="1"/>
    </xf>
    <xf numFmtId="171" fontId="13" fillId="0" borderId="8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171" fontId="13" fillId="0" borderId="9" xfId="0" applyNumberFormat="1" applyFont="1" applyBorder="1" applyAlignment="1">
      <alignment horizontal="center" vertical="center" wrapText="1"/>
    </xf>
    <xf numFmtId="0" fontId="13" fillId="0" borderId="11" xfId="0" applyFont="1" applyBorder="1"/>
    <xf numFmtId="0" fontId="14" fillId="0" borderId="6" xfId="0" applyFont="1" applyBorder="1" applyAlignment="1">
      <alignment horizontal="center" vertical="center" wrapText="1"/>
    </xf>
    <xf numFmtId="172" fontId="13" fillId="3" borderId="10" xfId="0" applyNumberFormat="1" applyFont="1" applyFill="1" applyBorder="1" applyAlignment="1">
      <alignment horizontal="center" vertical="center" wrapText="1"/>
    </xf>
    <xf numFmtId="172" fontId="13" fillId="3" borderId="12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4" xfId="0" applyFont="1" applyBorder="1"/>
    <xf numFmtId="0" fontId="13" fillId="0" borderId="14" xfId="0" applyFont="1" applyFill="1" applyBorder="1"/>
    <xf numFmtId="0" fontId="13" fillId="0" borderId="15" xfId="0" applyFont="1" applyBorder="1"/>
    <xf numFmtId="172" fontId="13" fillId="3" borderId="16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170" fontId="13" fillId="0" borderId="6" xfId="0" applyNumberFormat="1" applyFont="1" applyBorder="1" applyAlignment="1">
      <alignment horizontal="center" vertical="center" wrapText="1"/>
    </xf>
    <xf numFmtId="171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172" fontId="13" fillId="3" borderId="6" xfId="0" applyNumberFormat="1" applyFont="1" applyFill="1" applyBorder="1" applyAlignment="1">
      <alignment horizontal="right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vertical="center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56349</xdr:rowOff>
    </xdr:from>
    <xdr:to>
      <xdr:col>1</xdr:col>
      <xdr:colOff>1440180</xdr:colOff>
      <xdr:row>4</xdr:row>
      <xdr:rowOff>88900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56349"/>
          <a:ext cx="1356360" cy="7945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</xdr:colOff>
      <xdr:row>0</xdr:row>
      <xdr:rowOff>56349</xdr:rowOff>
    </xdr:from>
    <xdr:ext cx="1356360" cy="79455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56349"/>
          <a:ext cx="1356360" cy="7945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</xdr:colOff>
      <xdr:row>0</xdr:row>
      <xdr:rowOff>56349</xdr:rowOff>
    </xdr:from>
    <xdr:ext cx="1356360" cy="794551"/>
    <xdr:pic>
      <xdr:nvPicPr>
        <xdr:cNvPr id="4" name="Imagen 3">
          <a:extLst>
            <a:ext uri="{FF2B5EF4-FFF2-40B4-BE49-F238E27FC236}">
              <a16:creationId xmlns:a16="http://schemas.microsoft.com/office/drawing/2014/main" id="{A922AB4A-8912-4F8F-83C8-CDEF83F65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" y="56349"/>
          <a:ext cx="1356360" cy="7945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N68"/>
  <sheetViews>
    <sheetView topLeftCell="A39" workbookViewId="0">
      <selection sqref="A1:M5"/>
    </sheetView>
  </sheetViews>
  <sheetFormatPr baseColWidth="10" defaultRowHeight="14.4" x14ac:dyDescent="0.3"/>
  <cols>
    <col min="1" max="1" width="11.44140625" style="1" customWidth="1"/>
    <col min="2" max="2" width="60.109375" customWidth="1"/>
    <col min="3" max="3" width="9.109375" style="1" customWidth="1"/>
    <col min="4" max="4" width="28.6640625" style="1" customWidth="1"/>
    <col min="5" max="5" width="12.6640625" style="3" customWidth="1"/>
    <col min="6" max="6" width="12.6640625" customWidth="1"/>
    <col min="7" max="7" width="25.33203125" style="1" customWidth="1"/>
    <col min="8" max="8" width="31.6640625" style="1" customWidth="1"/>
    <col min="9" max="10" width="25.6640625" style="1" customWidth="1"/>
    <col min="11" max="12" width="12.6640625" style="1" customWidth="1"/>
    <col min="13" max="13" width="14.109375" customWidth="1"/>
    <col min="14" max="16" width="12.6640625" customWidth="1"/>
    <col min="17" max="17" width="49.109375" customWidth="1"/>
    <col min="18" max="18" width="18.33203125" customWidth="1"/>
  </cols>
  <sheetData>
    <row r="1" spans="1:222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22" x14ac:dyDescent="0.3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222" x14ac:dyDescent="0.3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</row>
    <row r="4" spans="1:222" x14ac:dyDescent="0.3">
      <c r="A4" s="73" t="s">
        <v>264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222" ht="15" thickBot="1" x14ac:dyDescent="0.35"/>
    <row r="6" spans="1:222" ht="46.8" x14ac:dyDescent="0.3">
      <c r="A6" s="8" t="s">
        <v>3</v>
      </c>
      <c r="B6" s="8" t="s">
        <v>4</v>
      </c>
      <c r="C6" s="8" t="s">
        <v>32</v>
      </c>
      <c r="D6" s="9" t="s">
        <v>5</v>
      </c>
      <c r="E6" s="11" t="s">
        <v>261</v>
      </c>
      <c r="F6" s="11" t="s">
        <v>262</v>
      </c>
      <c r="G6" s="8" t="s">
        <v>6</v>
      </c>
      <c r="H6" s="8" t="s">
        <v>7</v>
      </c>
      <c r="I6" s="10" t="s">
        <v>8</v>
      </c>
      <c r="J6" s="10" t="s">
        <v>9</v>
      </c>
      <c r="K6" s="11" t="s">
        <v>10</v>
      </c>
      <c r="L6" s="11" t="s">
        <v>34</v>
      </c>
      <c r="M6" s="11" t="s">
        <v>263</v>
      </c>
      <c r="N6" s="11" t="s">
        <v>12</v>
      </c>
      <c r="O6" s="11" t="s">
        <v>34</v>
      </c>
      <c r="P6" s="11" t="s">
        <v>263</v>
      </c>
      <c r="Q6" s="8" t="s">
        <v>11</v>
      </c>
      <c r="R6" s="8" t="s">
        <v>33</v>
      </c>
    </row>
    <row r="7" spans="1:222" ht="28.8" x14ac:dyDescent="0.3">
      <c r="A7" s="7">
        <v>72900</v>
      </c>
      <c r="B7" s="17" t="s">
        <v>36</v>
      </c>
      <c r="C7" s="13" t="s">
        <v>13</v>
      </c>
      <c r="D7" s="12" t="s">
        <v>35</v>
      </c>
      <c r="E7" s="19">
        <v>1334643</v>
      </c>
      <c r="F7" s="7"/>
      <c r="G7" s="7" t="s">
        <v>28</v>
      </c>
      <c r="H7" s="17"/>
      <c r="I7" s="7" t="s">
        <v>18</v>
      </c>
      <c r="J7" s="14" t="s">
        <v>37</v>
      </c>
      <c r="K7" s="15">
        <v>1181100</v>
      </c>
      <c r="L7" s="15">
        <v>153543</v>
      </c>
      <c r="M7" s="15">
        <v>1334643</v>
      </c>
      <c r="N7" s="16"/>
      <c r="O7" s="16"/>
      <c r="P7" s="16"/>
      <c r="Q7" s="17" t="s">
        <v>29</v>
      </c>
      <c r="R7" s="7">
        <v>3101136314</v>
      </c>
    </row>
    <row r="8" spans="1:222" ht="28.8" x14ac:dyDescent="0.3">
      <c r="A8" s="7">
        <v>73500</v>
      </c>
      <c r="B8" s="17" t="s">
        <v>40</v>
      </c>
      <c r="C8" s="13" t="s">
        <v>14</v>
      </c>
      <c r="D8" s="12" t="s">
        <v>38</v>
      </c>
      <c r="E8" s="19">
        <v>1</v>
      </c>
      <c r="F8" s="7"/>
      <c r="G8" s="4" t="s">
        <v>28</v>
      </c>
      <c r="H8" s="17"/>
      <c r="I8" s="7" t="s">
        <v>39</v>
      </c>
      <c r="J8" s="18" t="s">
        <v>42</v>
      </c>
      <c r="K8" s="19">
        <v>1</v>
      </c>
      <c r="L8" s="15">
        <f t="shared" ref="L8:L10" si="0">K8*13%</f>
        <v>0.13</v>
      </c>
      <c r="M8" s="15">
        <f t="shared" ref="M8:M10" si="1">L8+K8</f>
        <v>1.1299999999999999</v>
      </c>
      <c r="N8" s="20"/>
      <c r="O8" s="20"/>
      <c r="P8" s="20"/>
      <c r="Q8" s="17" t="s">
        <v>41</v>
      </c>
      <c r="R8" s="7">
        <v>3101347117</v>
      </c>
    </row>
    <row r="9" spans="1:222" ht="28.8" x14ac:dyDescent="0.3">
      <c r="A9" s="7">
        <v>73500</v>
      </c>
      <c r="B9" s="17" t="s">
        <v>45</v>
      </c>
      <c r="C9" s="13" t="s">
        <v>14</v>
      </c>
      <c r="D9" s="12" t="s">
        <v>43</v>
      </c>
      <c r="E9" s="19">
        <v>1</v>
      </c>
      <c r="F9" s="7"/>
      <c r="G9" s="4" t="s">
        <v>28</v>
      </c>
      <c r="H9" s="5"/>
      <c r="I9" s="7" t="s">
        <v>44</v>
      </c>
      <c r="J9" s="54" t="s">
        <v>265</v>
      </c>
      <c r="K9" s="19">
        <v>281803</v>
      </c>
      <c r="L9" s="15">
        <f t="shared" si="0"/>
        <v>36634.39</v>
      </c>
      <c r="M9" s="15">
        <f t="shared" si="1"/>
        <v>318437.39</v>
      </c>
      <c r="N9" s="20"/>
      <c r="O9" s="20"/>
      <c r="P9" s="20"/>
      <c r="Q9" s="17" t="s">
        <v>46</v>
      </c>
      <c r="R9" s="7">
        <v>3101350318</v>
      </c>
    </row>
    <row r="10" spans="1:222" ht="28.8" x14ac:dyDescent="0.3">
      <c r="A10" s="7">
        <v>72900</v>
      </c>
      <c r="B10" s="17" t="s">
        <v>48</v>
      </c>
      <c r="C10" s="7" t="s">
        <v>13</v>
      </c>
      <c r="D10" s="12" t="s">
        <v>47</v>
      </c>
      <c r="E10" s="19">
        <f>9500000/2</f>
        <v>4750000</v>
      </c>
      <c r="F10" s="7"/>
      <c r="G10" s="4" t="s">
        <v>28</v>
      </c>
      <c r="H10" s="6"/>
      <c r="I10" s="7" t="s">
        <v>16</v>
      </c>
      <c r="J10" s="7" t="s">
        <v>49</v>
      </c>
      <c r="K10" s="19">
        <v>2</v>
      </c>
      <c r="L10" s="15">
        <f t="shared" si="0"/>
        <v>0.26</v>
      </c>
      <c r="M10" s="15">
        <f t="shared" si="1"/>
        <v>2.2599999999999998</v>
      </c>
      <c r="N10" s="20"/>
      <c r="O10" s="19"/>
      <c r="P10" s="19"/>
      <c r="Q10" s="17" t="s">
        <v>24</v>
      </c>
      <c r="R10" s="7">
        <v>3101229445</v>
      </c>
    </row>
    <row r="11" spans="1:222" x14ac:dyDescent="0.3">
      <c r="A11" s="7">
        <v>72900</v>
      </c>
      <c r="B11" s="17" t="s">
        <v>52</v>
      </c>
      <c r="C11" s="7" t="s">
        <v>13</v>
      </c>
      <c r="D11" s="12" t="s">
        <v>50</v>
      </c>
      <c r="E11" s="19">
        <v>0</v>
      </c>
      <c r="F11" s="7">
        <v>148.923</v>
      </c>
      <c r="G11" s="4" t="s">
        <v>28</v>
      </c>
      <c r="H11" s="5"/>
      <c r="I11" s="7" t="s">
        <v>17</v>
      </c>
      <c r="J11" s="7" t="s">
        <v>54</v>
      </c>
      <c r="K11" s="19"/>
      <c r="L11" s="15"/>
      <c r="M11" s="15"/>
      <c r="N11" s="20">
        <v>131.79</v>
      </c>
      <c r="O11" s="20">
        <v>17.1327</v>
      </c>
      <c r="P11" s="20">
        <v>148.92269999999999</v>
      </c>
      <c r="Q11" s="17" t="s">
        <v>53</v>
      </c>
      <c r="R11" s="4">
        <v>1201600190</v>
      </c>
    </row>
    <row r="12" spans="1:222" x14ac:dyDescent="0.3">
      <c r="A12" s="7">
        <v>72900</v>
      </c>
      <c r="B12" s="17" t="s">
        <v>52</v>
      </c>
      <c r="C12" s="7" t="s">
        <v>13</v>
      </c>
      <c r="D12" s="12" t="s">
        <v>55</v>
      </c>
      <c r="E12" s="19">
        <v>0</v>
      </c>
      <c r="F12" s="7">
        <v>409.06</v>
      </c>
      <c r="G12" s="4" t="s">
        <v>28</v>
      </c>
      <c r="H12" s="5"/>
      <c r="I12" s="7" t="s">
        <v>17</v>
      </c>
      <c r="J12" s="7" t="s">
        <v>56</v>
      </c>
      <c r="K12" s="19"/>
      <c r="L12" s="15"/>
      <c r="M12" s="15"/>
      <c r="N12" s="20">
        <v>362</v>
      </c>
      <c r="O12" s="20">
        <v>47.06</v>
      </c>
      <c r="P12" s="20">
        <v>409.06</v>
      </c>
      <c r="Q12" s="17" t="s">
        <v>30</v>
      </c>
      <c r="R12" s="4">
        <v>3101474385</v>
      </c>
    </row>
    <row r="13" spans="1:222" x14ac:dyDescent="0.3">
      <c r="A13" s="7">
        <v>72900</v>
      </c>
      <c r="B13" s="17" t="s">
        <v>52</v>
      </c>
      <c r="C13" s="7" t="s">
        <v>13</v>
      </c>
      <c r="D13" s="12" t="s">
        <v>57</v>
      </c>
      <c r="E13" s="19">
        <v>0</v>
      </c>
      <c r="F13" s="7">
        <v>659.09500000000003</v>
      </c>
      <c r="G13" s="4" t="s">
        <v>28</v>
      </c>
      <c r="H13" s="5"/>
      <c r="I13" s="7" t="s">
        <v>17</v>
      </c>
      <c r="J13" s="7" t="s">
        <v>58</v>
      </c>
      <c r="K13" s="19"/>
      <c r="L13" s="15"/>
      <c r="M13" s="15"/>
      <c r="N13" s="20">
        <v>583.27</v>
      </c>
      <c r="O13" s="20">
        <v>75.825100000000006</v>
      </c>
      <c r="P13" s="20">
        <v>659.0951</v>
      </c>
      <c r="Q13" s="17" t="s">
        <v>21</v>
      </c>
      <c r="R13" s="4">
        <v>3101096527</v>
      </c>
    </row>
    <row r="14" spans="1:222" ht="28.8" x14ac:dyDescent="0.3">
      <c r="A14" s="7">
        <v>73500</v>
      </c>
      <c r="B14" s="17" t="s">
        <v>61</v>
      </c>
      <c r="C14" s="13" t="s">
        <v>14</v>
      </c>
      <c r="D14" s="12" t="s">
        <v>59</v>
      </c>
      <c r="E14" s="19">
        <v>1</v>
      </c>
      <c r="F14" s="7"/>
      <c r="G14" s="4" t="s">
        <v>28</v>
      </c>
      <c r="H14" s="5"/>
      <c r="I14" s="7" t="s">
        <v>60</v>
      </c>
      <c r="J14" s="7" t="s">
        <v>62</v>
      </c>
      <c r="K14" s="19">
        <v>1</v>
      </c>
      <c r="L14" s="15">
        <v>0.13</v>
      </c>
      <c r="M14" s="15">
        <f>L14+K14</f>
        <v>1.1299999999999999</v>
      </c>
      <c r="N14" s="20"/>
      <c r="O14" s="20"/>
      <c r="P14" s="20"/>
      <c r="Q14" s="17" t="s">
        <v>23</v>
      </c>
      <c r="R14" s="4">
        <v>3101091810</v>
      </c>
    </row>
    <row r="15" spans="1:222" ht="57.6" x14ac:dyDescent="0.3">
      <c r="A15" s="7">
        <v>73500</v>
      </c>
      <c r="B15" s="17" t="s">
        <v>65</v>
      </c>
      <c r="C15" s="13" t="s">
        <v>14</v>
      </c>
      <c r="D15" s="12" t="s">
        <v>63</v>
      </c>
      <c r="E15" s="19">
        <v>1</v>
      </c>
      <c r="F15" s="7"/>
      <c r="G15" s="7" t="s">
        <v>28</v>
      </c>
      <c r="H15" s="17"/>
      <c r="I15" s="7" t="s">
        <v>64</v>
      </c>
      <c r="J15" s="21" t="s">
        <v>67</v>
      </c>
      <c r="K15" s="15">
        <v>62400000</v>
      </c>
      <c r="L15" s="15">
        <v>8112000</v>
      </c>
      <c r="M15" s="15">
        <v>70512000</v>
      </c>
      <c r="N15" s="16"/>
      <c r="O15" s="16"/>
      <c r="P15" s="16"/>
      <c r="Q15" s="17" t="s">
        <v>66</v>
      </c>
      <c r="R15" s="4">
        <v>3101757867</v>
      </c>
    </row>
    <row r="16" spans="1:222" ht="57.6" x14ac:dyDescent="0.3">
      <c r="A16" s="7">
        <v>73500</v>
      </c>
      <c r="B16" s="17" t="s">
        <v>70</v>
      </c>
      <c r="C16" s="13" t="s">
        <v>14</v>
      </c>
      <c r="D16" s="12" t="s">
        <v>68</v>
      </c>
      <c r="E16" s="19">
        <v>1</v>
      </c>
      <c r="F16" s="7"/>
      <c r="G16" s="4" t="s">
        <v>28</v>
      </c>
      <c r="H16" s="17"/>
      <c r="I16" s="7" t="s">
        <v>69</v>
      </c>
      <c r="J16" s="7" t="s">
        <v>71</v>
      </c>
      <c r="K16" s="19">
        <v>8124</v>
      </c>
      <c r="L16" s="15">
        <v>1056.1199999999999</v>
      </c>
      <c r="M16" s="15">
        <v>9180.1200000000008</v>
      </c>
      <c r="N16" s="20"/>
      <c r="O16" s="20"/>
      <c r="P16" s="20"/>
      <c r="Q16" s="17" t="s">
        <v>31</v>
      </c>
      <c r="R16" s="4">
        <v>3101242035</v>
      </c>
    </row>
    <row r="17" spans="1:18" ht="43.2" x14ac:dyDescent="0.3">
      <c r="A17" s="7">
        <v>73500</v>
      </c>
      <c r="B17" s="17" t="s">
        <v>74</v>
      </c>
      <c r="C17" s="13" t="s">
        <v>14</v>
      </c>
      <c r="D17" s="12" t="s">
        <v>72</v>
      </c>
      <c r="E17" s="19">
        <v>1</v>
      </c>
      <c r="F17" s="7"/>
      <c r="G17" s="4" t="s">
        <v>28</v>
      </c>
      <c r="H17" s="5"/>
      <c r="I17" s="7" t="s">
        <v>73</v>
      </c>
      <c r="J17" s="7" t="s">
        <v>76</v>
      </c>
      <c r="K17" s="19"/>
      <c r="L17" s="15"/>
      <c r="M17" s="15"/>
      <c r="N17" s="20">
        <v>322812</v>
      </c>
      <c r="O17" s="20">
        <v>0</v>
      </c>
      <c r="P17" s="20">
        <v>322812</v>
      </c>
      <c r="Q17" s="17" t="s">
        <v>75</v>
      </c>
      <c r="R17" s="4">
        <v>3101176505</v>
      </c>
    </row>
    <row r="18" spans="1:18" ht="28.8" x14ac:dyDescent="0.3">
      <c r="A18" s="7">
        <v>72900</v>
      </c>
      <c r="B18" s="17" t="s">
        <v>79</v>
      </c>
      <c r="C18" s="13" t="s">
        <v>13</v>
      </c>
      <c r="D18" s="12" t="s">
        <v>77</v>
      </c>
      <c r="E18" s="19">
        <v>3430000</v>
      </c>
      <c r="F18" s="7"/>
      <c r="G18" s="31" t="s">
        <v>28</v>
      </c>
      <c r="H18" s="6"/>
      <c r="I18" s="7" t="s">
        <v>78</v>
      </c>
      <c r="J18" s="7">
        <v>4600048481</v>
      </c>
      <c r="K18" s="19">
        <v>2400000</v>
      </c>
      <c r="L18" s="15">
        <v>312000</v>
      </c>
      <c r="M18" s="15">
        <v>2712000</v>
      </c>
      <c r="N18" s="20"/>
      <c r="O18" s="15"/>
      <c r="P18" s="15"/>
      <c r="Q18" s="17" t="s">
        <v>80</v>
      </c>
      <c r="R18" s="4">
        <v>3101761668</v>
      </c>
    </row>
    <row r="19" spans="1:18" ht="28.8" x14ac:dyDescent="0.3">
      <c r="A19" s="7">
        <v>73500</v>
      </c>
      <c r="B19" s="17" t="s">
        <v>83</v>
      </c>
      <c r="C19" s="13" t="s">
        <v>14</v>
      </c>
      <c r="D19" s="12" t="s">
        <v>81</v>
      </c>
      <c r="E19" s="19">
        <v>1</v>
      </c>
      <c r="F19" s="7"/>
      <c r="G19" s="4" t="s">
        <v>84</v>
      </c>
      <c r="H19" s="6" t="s">
        <v>149</v>
      </c>
      <c r="I19" s="7" t="s">
        <v>82</v>
      </c>
      <c r="J19" s="7"/>
      <c r="K19" s="19"/>
      <c r="L19" s="15"/>
      <c r="M19" s="15"/>
      <c r="N19" s="20"/>
      <c r="O19" s="19"/>
      <c r="P19" s="19"/>
      <c r="Q19" s="17" t="s">
        <v>26</v>
      </c>
      <c r="R19" s="4">
        <v>3101571063</v>
      </c>
    </row>
    <row r="20" spans="1:18" ht="28.8" x14ac:dyDescent="0.3">
      <c r="A20" s="7">
        <v>73500</v>
      </c>
      <c r="B20" s="17" t="s">
        <v>87</v>
      </c>
      <c r="C20" s="13" t="s">
        <v>14</v>
      </c>
      <c r="D20" s="12" t="s">
        <v>85</v>
      </c>
      <c r="E20" s="19">
        <v>1</v>
      </c>
      <c r="F20" s="7"/>
      <c r="G20" s="4" t="s">
        <v>28</v>
      </c>
      <c r="H20" s="6"/>
      <c r="I20" s="7" t="s">
        <v>86</v>
      </c>
      <c r="J20" s="7" t="s">
        <v>89</v>
      </c>
      <c r="K20" s="22">
        <v>1</v>
      </c>
      <c r="L20" s="23">
        <v>0.13</v>
      </c>
      <c r="M20" s="23" t="s">
        <v>90</v>
      </c>
      <c r="N20" s="15"/>
      <c r="O20" s="19"/>
      <c r="P20" s="19"/>
      <c r="Q20" s="17" t="s">
        <v>88</v>
      </c>
      <c r="R20" s="4">
        <v>3006109117</v>
      </c>
    </row>
    <row r="21" spans="1:18" ht="28.8" x14ac:dyDescent="0.3">
      <c r="A21" s="7">
        <v>73500</v>
      </c>
      <c r="B21" s="17" t="s">
        <v>93</v>
      </c>
      <c r="C21" s="13" t="s">
        <v>14</v>
      </c>
      <c r="D21" s="12" t="s">
        <v>91</v>
      </c>
      <c r="E21" s="19">
        <v>1</v>
      </c>
      <c r="F21" s="7"/>
      <c r="G21" s="4" t="s">
        <v>28</v>
      </c>
      <c r="H21" s="6" t="s">
        <v>150</v>
      </c>
      <c r="I21" s="7" t="s">
        <v>92</v>
      </c>
      <c r="J21" s="7" t="s">
        <v>94</v>
      </c>
      <c r="K21" s="22"/>
      <c r="L21" s="22"/>
      <c r="M21" s="22"/>
      <c r="N21" s="19">
        <v>29000</v>
      </c>
      <c r="O21" s="19">
        <f>N21*13%</f>
        <v>3770</v>
      </c>
      <c r="P21" s="19">
        <f>O21+N21</f>
        <v>32770</v>
      </c>
      <c r="Q21" s="17" t="s">
        <v>23</v>
      </c>
      <c r="R21" s="4">
        <v>3101091810</v>
      </c>
    </row>
    <row r="22" spans="1:18" x14ac:dyDescent="0.3">
      <c r="A22" s="7">
        <v>73700</v>
      </c>
      <c r="B22" s="17" t="s">
        <v>97</v>
      </c>
      <c r="C22" s="7" t="s">
        <v>14</v>
      </c>
      <c r="D22" s="12" t="s">
        <v>95</v>
      </c>
      <c r="E22" s="19">
        <v>1</v>
      </c>
      <c r="F22" s="7"/>
      <c r="G22" s="4" t="s">
        <v>28</v>
      </c>
      <c r="H22" s="6" t="s">
        <v>151</v>
      </c>
      <c r="I22" s="7" t="s">
        <v>96</v>
      </c>
      <c r="J22" s="7" t="s">
        <v>98</v>
      </c>
      <c r="K22" s="22">
        <v>100800</v>
      </c>
      <c r="L22" s="22">
        <f>K22*13%</f>
        <v>13104</v>
      </c>
      <c r="M22" s="22">
        <f>L22+K22</f>
        <v>113904</v>
      </c>
      <c r="N22" s="19"/>
      <c r="O22" s="19"/>
      <c r="P22" s="19"/>
      <c r="Q22" s="17" t="s">
        <v>25</v>
      </c>
      <c r="R22" s="4">
        <v>3101102844</v>
      </c>
    </row>
    <row r="23" spans="1:18" ht="28.8" x14ac:dyDescent="0.3">
      <c r="A23" s="7">
        <v>73500</v>
      </c>
      <c r="B23" s="17" t="s">
        <v>101</v>
      </c>
      <c r="C23" s="7" t="s">
        <v>14</v>
      </c>
      <c r="D23" s="12" t="s">
        <v>99</v>
      </c>
      <c r="E23" s="19">
        <v>2</v>
      </c>
      <c r="F23" s="7"/>
      <c r="G23" s="32" t="s">
        <v>84</v>
      </c>
      <c r="H23" s="6"/>
      <c r="I23" s="7" t="s">
        <v>100</v>
      </c>
      <c r="J23" s="7"/>
      <c r="K23" s="22"/>
      <c r="L23" s="22"/>
      <c r="M23" s="22"/>
      <c r="N23" s="19"/>
      <c r="O23" s="19"/>
      <c r="P23" s="19"/>
      <c r="Q23" s="17"/>
      <c r="R23" s="4"/>
    </row>
    <row r="24" spans="1:18" ht="28.8" x14ac:dyDescent="0.3">
      <c r="A24" s="7">
        <v>73500</v>
      </c>
      <c r="B24" s="17" t="s">
        <v>104</v>
      </c>
      <c r="C24" s="7" t="s">
        <v>14</v>
      </c>
      <c r="D24" s="12" t="s">
        <v>102</v>
      </c>
      <c r="E24" s="19">
        <v>1</v>
      </c>
      <c r="F24" s="28"/>
      <c r="G24" s="7" t="s">
        <v>28</v>
      </c>
      <c r="H24" s="6"/>
      <c r="I24" s="7" t="s">
        <v>103</v>
      </c>
      <c r="J24" s="7" t="s">
        <v>105</v>
      </c>
      <c r="K24" s="22">
        <v>0.88</v>
      </c>
      <c r="L24" s="22">
        <v>0.114</v>
      </c>
      <c r="M24" s="22">
        <v>0.99399999999999999</v>
      </c>
      <c r="N24" s="19"/>
      <c r="O24" s="19"/>
      <c r="P24" s="19"/>
      <c r="Q24" s="17" t="s">
        <v>19</v>
      </c>
      <c r="R24" s="4">
        <v>3007042032</v>
      </c>
    </row>
    <row r="25" spans="1:18" ht="28.8" x14ac:dyDescent="0.3">
      <c r="A25" s="7">
        <v>73400</v>
      </c>
      <c r="B25" s="17" t="s">
        <v>108</v>
      </c>
      <c r="C25" s="7" t="s">
        <v>13</v>
      </c>
      <c r="D25" s="12" t="s">
        <v>106</v>
      </c>
      <c r="E25" s="19">
        <v>6</v>
      </c>
      <c r="F25" s="7"/>
      <c r="G25" s="7" t="s">
        <v>28</v>
      </c>
      <c r="H25" s="6"/>
      <c r="I25" s="7" t="s">
        <v>107</v>
      </c>
      <c r="J25" s="7" t="s">
        <v>111</v>
      </c>
      <c r="K25" s="22">
        <v>1</v>
      </c>
      <c r="L25" s="22">
        <f>K25*13%</f>
        <v>0.13</v>
      </c>
      <c r="M25" s="22">
        <f>L25+K25</f>
        <v>1.1299999999999999</v>
      </c>
      <c r="N25" s="19"/>
      <c r="O25" s="19"/>
      <c r="P25" s="19"/>
      <c r="Q25" s="45" t="s">
        <v>109</v>
      </c>
      <c r="R25" s="53" t="s">
        <v>110</v>
      </c>
    </row>
    <row r="26" spans="1:18" x14ac:dyDescent="0.3">
      <c r="A26" s="7">
        <v>72900</v>
      </c>
      <c r="B26" s="17" t="s">
        <v>114</v>
      </c>
      <c r="C26" s="7" t="s">
        <v>13</v>
      </c>
      <c r="D26" s="12" t="s">
        <v>112</v>
      </c>
      <c r="E26" s="19">
        <v>481970.99</v>
      </c>
      <c r="F26" s="28"/>
      <c r="G26" s="7" t="s">
        <v>28</v>
      </c>
      <c r="H26" s="6" t="s">
        <v>152</v>
      </c>
      <c r="I26" s="7" t="s">
        <v>113</v>
      </c>
      <c r="J26" s="7">
        <v>4600048293</v>
      </c>
      <c r="K26" s="22">
        <v>422300</v>
      </c>
      <c r="L26" s="22">
        <v>59670.99</v>
      </c>
      <c r="M26" s="22">
        <v>481970.99</v>
      </c>
      <c r="N26" s="19"/>
      <c r="O26" s="19"/>
      <c r="P26" s="19"/>
      <c r="Q26" s="46" t="s">
        <v>115</v>
      </c>
      <c r="R26" s="4">
        <v>3102038255</v>
      </c>
    </row>
    <row r="27" spans="1:18" x14ac:dyDescent="0.3">
      <c r="A27" s="7">
        <v>73500</v>
      </c>
      <c r="B27" s="17" t="s">
        <v>118</v>
      </c>
      <c r="C27" s="7" t="s">
        <v>14</v>
      </c>
      <c r="D27" s="12" t="s">
        <v>116</v>
      </c>
      <c r="E27" s="19">
        <v>1</v>
      </c>
      <c r="F27" s="28"/>
      <c r="G27" s="7" t="s">
        <v>28</v>
      </c>
      <c r="H27" s="6"/>
      <c r="I27" s="7" t="s">
        <v>117</v>
      </c>
      <c r="J27" s="7" t="s">
        <v>120</v>
      </c>
      <c r="K27" s="22">
        <v>36</v>
      </c>
      <c r="L27" s="22">
        <f t="shared" ref="L27:L28" si="2">K27*13%</f>
        <v>4.68</v>
      </c>
      <c r="M27" s="22">
        <f t="shared" ref="M27:M28" si="3">L27+K27</f>
        <v>40.68</v>
      </c>
      <c r="N27" s="19"/>
      <c r="O27" s="19"/>
      <c r="P27" s="19"/>
      <c r="Q27" s="46" t="s">
        <v>22</v>
      </c>
      <c r="R27" s="4" t="s">
        <v>119</v>
      </c>
    </row>
    <row r="28" spans="1:18" x14ac:dyDescent="0.3">
      <c r="A28" s="7">
        <v>73500</v>
      </c>
      <c r="B28" s="17" t="s">
        <v>123</v>
      </c>
      <c r="C28" s="7" t="s">
        <v>14</v>
      </c>
      <c r="D28" s="12" t="s">
        <v>121</v>
      </c>
      <c r="E28" s="19">
        <v>1</v>
      </c>
      <c r="F28" s="28"/>
      <c r="G28" s="7" t="s">
        <v>28</v>
      </c>
      <c r="H28" s="6"/>
      <c r="I28" s="7" t="s">
        <v>122</v>
      </c>
      <c r="J28" s="7" t="s">
        <v>126</v>
      </c>
      <c r="K28" s="22">
        <v>1</v>
      </c>
      <c r="L28" s="22">
        <f t="shared" si="2"/>
        <v>0.13</v>
      </c>
      <c r="M28" s="22">
        <f t="shared" si="3"/>
        <v>1.1299999999999999</v>
      </c>
      <c r="N28" s="19"/>
      <c r="O28" s="19"/>
      <c r="P28" s="19"/>
      <c r="Q28" s="17" t="s">
        <v>124</v>
      </c>
      <c r="R28" s="4" t="s">
        <v>125</v>
      </c>
    </row>
    <row r="29" spans="1:18" ht="43.2" x14ac:dyDescent="0.3">
      <c r="A29" s="7">
        <v>73300</v>
      </c>
      <c r="B29" s="17" t="s">
        <v>129</v>
      </c>
      <c r="C29" s="7" t="s">
        <v>13</v>
      </c>
      <c r="D29" s="12" t="s">
        <v>127</v>
      </c>
      <c r="E29" s="19">
        <v>120000</v>
      </c>
      <c r="F29" s="7"/>
      <c r="G29" s="4" t="s">
        <v>84</v>
      </c>
      <c r="H29" s="24" t="s">
        <v>153</v>
      </c>
      <c r="I29" s="4" t="s">
        <v>128</v>
      </c>
      <c r="J29" s="7"/>
      <c r="K29" s="22"/>
      <c r="L29" s="22"/>
      <c r="M29" s="22"/>
      <c r="N29" s="19"/>
      <c r="O29" s="19"/>
      <c r="P29" s="19"/>
      <c r="Q29" s="17"/>
      <c r="R29" s="4"/>
    </row>
    <row r="30" spans="1:18" ht="28.8" x14ac:dyDescent="0.3">
      <c r="A30" s="7">
        <v>73500</v>
      </c>
      <c r="B30" s="17" t="s">
        <v>132</v>
      </c>
      <c r="C30" s="7" t="s">
        <v>14</v>
      </c>
      <c r="D30" s="12" t="s">
        <v>130</v>
      </c>
      <c r="E30" s="19">
        <v>1</v>
      </c>
      <c r="F30" s="7"/>
      <c r="G30" s="32" t="s">
        <v>84</v>
      </c>
      <c r="H30" s="6" t="s">
        <v>154</v>
      </c>
      <c r="I30" s="7" t="s">
        <v>131</v>
      </c>
      <c r="J30" s="7"/>
      <c r="K30" s="22"/>
      <c r="L30" s="22"/>
      <c r="M30" s="22"/>
      <c r="N30" s="19"/>
      <c r="O30" s="19"/>
      <c r="P30" s="19"/>
      <c r="Q30" s="17"/>
      <c r="R30" s="4"/>
    </row>
    <row r="31" spans="1:18" x14ac:dyDescent="0.3">
      <c r="A31" s="7">
        <v>73400</v>
      </c>
      <c r="B31" s="17" t="s">
        <v>135</v>
      </c>
      <c r="C31" s="7" t="s">
        <v>51</v>
      </c>
      <c r="D31" s="12" t="s">
        <v>133</v>
      </c>
      <c r="E31" s="19">
        <v>1</v>
      </c>
      <c r="F31" s="7"/>
      <c r="G31" s="4" t="s">
        <v>155</v>
      </c>
      <c r="H31" s="6"/>
      <c r="I31" s="7" t="s">
        <v>134</v>
      </c>
      <c r="J31" s="4"/>
      <c r="K31" s="25"/>
      <c r="L31" s="22"/>
      <c r="M31" s="26"/>
      <c r="N31" s="19"/>
      <c r="O31" s="19"/>
      <c r="P31" s="19"/>
      <c r="Q31" s="17"/>
      <c r="R31" s="4"/>
    </row>
    <row r="32" spans="1:18" x14ac:dyDescent="0.3">
      <c r="A32" s="7">
        <v>73400</v>
      </c>
      <c r="B32" s="17" t="s">
        <v>138</v>
      </c>
      <c r="C32" s="7" t="s">
        <v>14</v>
      </c>
      <c r="D32" s="12" t="s">
        <v>136</v>
      </c>
      <c r="E32" s="19">
        <v>950000</v>
      </c>
      <c r="F32" s="7"/>
      <c r="G32" s="4" t="s">
        <v>28</v>
      </c>
      <c r="H32" s="6" t="s">
        <v>156</v>
      </c>
      <c r="I32" s="4" t="s">
        <v>137</v>
      </c>
      <c r="J32" s="7">
        <v>4600048969</v>
      </c>
      <c r="K32" s="22">
        <v>840000</v>
      </c>
      <c r="L32" s="22">
        <v>109200</v>
      </c>
      <c r="M32" s="22">
        <v>949200</v>
      </c>
      <c r="N32" s="19"/>
      <c r="O32" s="19"/>
      <c r="P32" s="19"/>
      <c r="Q32" s="17" t="s">
        <v>20</v>
      </c>
      <c r="R32" s="4">
        <v>3101181152</v>
      </c>
    </row>
    <row r="33" spans="1:18" ht="28.8" x14ac:dyDescent="0.3">
      <c r="A33" s="7">
        <v>73500</v>
      </c>
      <c r="B33" s="17" t="s">
        <v>101</v>
      </c>
      <c r="C33" s="7" t="s">
        <v>14</v>
      </c>
      <c r="D33" s="12" t="s">
        <v>139</v>
      </c>
      <c r="E33" s="19">
        <v>2</v>
      </c>
      <c r="F33" s="7"/>
      <c r="G33" s="7" t="s">
        <v>28</v>
      </c>
      <c r="H33" s="6" t="s">
        <v>157</v>
      </c>
      <c r="I33" s="7" t="s">
        <v>140</v>
      </c>
      <c r="J33" s="7" t="s">
        <v>142</v>
      </c>
      <c r="K33" s="22">
        <v>766882</v>
      </c>
      <c r="L33" s="22">
        <v>99694.66</v>
      </c>
      <c r="M33" s="22">
        <v>866576.66</v>
      </c>
      <c r="N33" s="19"/>
      <c r="O33" s="19"/>
      <c r="P33" s="19"/>
      <c r="Q33" s="17" t="s">
        <v>141</v>
      </c>
      <c r="R33" s="4">
        <v>3101462717</v>
      </c>
    </row>
    <row r="34" spans="1:18" ht="28.8" x14ac:dyDescent="0.3">
      <c r="A34" s="7">
        <v>72900</v>
      </c>
      <c r="B34" s="17" t="s">
        <v>144</v>
      </c>
      <c r="C34" s="7" t="s">
        <v>13</v>
      </c>
      <c r="D34" s="12" t="s">
        <v>143</v>
      </c>
      <c r="E34" s="19">
        <v>2584.875</v>
      </c>
      <c r="F34" s="7"/>
      <c r="G34" s="4" t="s">
        <v>28</v>
      </c>
      <c r="H34" s="6"/>
      <c r="I34" s="7" t="s">
        <v>15</v>
      </c>
      <c r="J34" s="4" t="s">
        <v>145</v>
      </c>
      <c r="K34" s="22"/>
      <c r="L34" s="22"/>
      <c r="M34" s="25"/>
      <c r="N34" s="19">
        <v>2287.5</v>
      </c>
      <c r="O34" s="19">
        <v>297.375</v>
      </c>
      <c r="P34" s="27">
        <v>2584.875</v>
      </c>
      <c r="Q34" s="24" t="s">
        <v>23</v>
      </c>
      <c r="R34" s="4">
        <v>3101091810</v>
      </c>
    </row>
    <row r="35" spans="1:18" ht="28.8" x14ac:dyDescent="0.3">
      <c r="A35" s="7">
        <v>73700</v>
      </c>
      <c r="B35" s="17" t="s">
        <v>148</v>
      </c>
      <c r="C35" s="7" t="s">
        <v>13</v>
      </c>
      <c r="D35" s="12" t="s">
        <v>146</v>
      </c>
      <c r="E35" s="19">
        <v>3390000</v>
      </c>
      <c r="F35" s="7"/>
      <c r="G35" s="4" t="s">
        <v>28</v>
      </c>
      <c r="H35" s="5" t="s">
        <v>158</v>
      </c>
      <c r="I35" s="4" t="s">
        <v>147</v>
      </c>
      <c r="J35" s="4">
        <v>4600049980</v>
      </c>
      <c r="K35" s="25">
        <v>1900000</v>
      </c>
      <c r="L35" s="50">
        <v>247000</v>
      </c>
      <c r="M35" s="30">
        <v>2147000</v>
      </c>
      <c r="N35" s="19"/>
      <c r="O35" s="19"/>
      <c r="P35" s="19"/>
      <c r="Q35" s="24" t="s">
        <v>27</v>
      </c>
      <c r="R35" s="4">
        <v>3108229363</v>
      </c>
    </row>
    <row r="36" spans="1:18" x14ac:dyDescent="0.3">
      <c r="A36" s="7">
        <v>72900</v>
      </c>
      <c r="B36" s="17" t="s">
        <v>159</v>
      </c>
      <c r="C36" s="7" t="s">
        <v>13</v>
      </c>
      <c r="D36" s="12" t="s">
        <v>160</v>
      </c>
      <c r="E36" s="19">
        <v>1</v>
      </c>
      <c r="F36" s="7"/>
      <c r="G36" s="4" t="s">
        <v>28</v>
      </c>
      <c r="H36" s="5" t="s">
        <v>161</v>
      </c>
      <c r="I36" s="4" t="s">
        <v>162</v>
      </c>
      <c r="J36" s="4" t="s">
        <v>163</v>
      </c>
      <c r="K36" s="25"/>
      <c r="L36" s="50"/>
      <c r="M36" s="30"/>
      <c r="N36" s="19">
        <v>1.35</v>
      </c>
      <c r="O36" s="19">
        <f>N36*13%</f>
        <v>0.17550000000000002</v>
      </c>
      <c r="P36" s="19">
        <f>O36+N36</f>
        <v>1.5255000000000001</v>
      </c>
      <c r="Q36" s="24" t="s">
        <v>164</v>
      </c>
      <c r="R36" s="4">
        <v>3101251650</v>
      </c>
    </row>
    <row r="37" spans="1:18" ht="28.8" x14ac:dyDescent="0.3">
      <c r="A37" s="7">
        <v>73500</v>
      </c>
      <c r="B37" s="17" t="s">
        <v>132</v>
      </c>
      <c r="C37" s="7" t="s">
        <v>14</v>
      </c>
      <c r="D37" s="14">
        <v>62021000700018</v>
      </c>
      <c r="E37" s="19">
        <v>1</v>
      </c>
      <c r="F37" s="7"/>
      <c r="G37" s="4" t="s">
        <v>28</v>
      </c>
      <c r="H37" s="5"/>
      <c r="I37" s="4" t="s">
        <v>165</v>
      </c>
      <c r="J37" s="4" t="s">
        <v>166</v>
      </c>
      <c r="K37" s="25"/>
      <c r="L37" s="22"/>
      <c r="M37" s="22"/>
      <c r="N37" s="19"/>
      <c r="O37" s="19"/>
      <c r="P37" s="19"/>
      <c r="Q37" s="24" t="s">
        <v>19</v>
      </c>
      <c r="R37" s="4">
        <v>3007042032</v>
      </c>
    </row>
    <row r="38" spans="1:18" ht="28.8" x14ac:dyDescent="0.3">
      <c r="A38" s="7">
        <v>73500</v>
      </c>
      <c r="B38" s="17" t="s">
        <v>167</v>
      </c>
      <c r="C38" s="7" t="s">
        <v>13</v>
      </c>
      <c r="D38" s="14">
        <v>62021000700012</v>
      </c>
      <c r="E38" s="19">
        <v>1</v>
      </c>
      <c r="F38" s="7"/>
      <c r="G38" s="4" t="s">
        <v>28</v>
      </c>
      <c r="H38" s="5"/>
      <c r="I38" s="4" t="s">
        <v>168</v>
      </c>
      <c r="J38" s="4" t="s">
        <v>169</v>
      </c>
      <c r="K38" s="25">
        <v>630702.84</v>
      </c>
      <c r="L38" s="22">
        <f>K38*13%</f>
        <v>81991.369200000001</v>
      </c>
      <c r="M38" s="22">
        <f>L38+K38</f>
        <v>712694.20919999992</v>
      </c>
      <c r="N38" s="19"/>
      <c r="O38" s="19"/>
      <c r="P38" s="19"/>
      <c r="Q38" s="24" t="s">
        <v>170</v>
      </c>
      <c r="R38" s="4"/>
    </row>
    <row r="39" spans="1:18" ht="28.8" x14ac:dyDescent="0.3">
      <c r="A39" s="4">
        <v>72900</v>
      </c>
      <c r="B39" s="17" t="s">
        <v>171</v>
      </c>
      <c r="C39" s="4" t="s">
        <v>172</v>
      </c>
      <c r="D39" s="14">
        <v>62021000100006</v>
      </c>
      <c r="E39" s="27">
        <v>1</v>
      </c>
      <c r="F39" s="7"/>
      <c r="G39" s="4" t="s">
        <v>173</v>
      </c>
      <c r="H39" s="5" t="s">
        <v>174</v>
      </c>
      <c r="I39" s="4" t="s">
        <v>175</v>
      </c>
      <c r="J39" s="4"/>
      <c r="K39" s="22"/>
      <c r="L39" s="22"/>
      <c r="M39" s="22"/>
      <c r="N39" s="19"/>
      <c r="O39" s="19"/>
      <c r="P39" s="19"/>
      <c r="Q39" s="17"/>
      <c r="R39" s="4"/>
    </row>
    <row r="40" spans="1:18" x14ac:dyDescent="0.3">
      <c r="A40" s="4">
        <v>72900</v>
      </c>
      <c r="B40" s="17" t="s">
        <v>176</v>
      </c>
      <c r="C40" s="4" t="s">
        <v>13</v>
      </c>
      <c r="D40" s="14">
        <v>62021000100005</v>
      </c>
      <c r="E40" s="27">
        <v>4</v>
      </c>
      <c r="F40" s="7"/>
      <c r="G40" s="4" t="s">
        <v>28</v>
      </c>
      <c r="H40" s="4"/>
      <c r="I40" s="4" t="s">
        <v>177</v>
      </c>
      <c r="J40" s="4" t="s">
        <v>178</v>
      </c>
      <c r="K40" s="22"/>
      <c r="L40" s="22">
        <f>+K40*13%</f>
        <v>0</v>
      </c>
      <c r="M40" s="51">
        <f>+L40+K40</f>
        <v>0</v>
      </c>
      <c r="N40" s="19"/>
      <c r="O40" s="19"/>
      <c r="P40" s="19"/>
      <c r="Q40" s="17" t="s">
        <v>179</v>
      </c>
      <c r="R40" s="4">
        <v>105780919</v>
      </c>
    </row>
    <row r="41" spans="1:18" ht="28.8" x14ac:dyDescent="0.3">
      <c r="A41" s="4">
        <v>72900</v>
      </c>
      <c r="B41" s="17" t="s">
        <v>176</v>
      </c>
      <c r="C41" s="4" t="s">
        <v>13</v>
      </c>
      <c r="D41" s="14">
        <v>62021000100005</v>
      </c>
      <c r="E41" s="27">
        <v>4</v>
      </c>
      <c r="F41" s="7"/>
      <c r="G41" s="4" t="s">
        <v>28</v>
      </c>
      <c r="H41" s="4"/>
      <c r="I41" s="4" t="s">
        <v>177</v>
      </c>
      <c r="J41" s="4" t="s">
        <v>180</v>
      </c>
      <c r="K41" s="22">
        <v>3425</v>
      </c>
      <c r="L41" s="22">
        <f>+K41*13%</f>
        <v>445.25</v>
      </c>
      <c r="M41" s="51">
        <f>+L41+K41</f>
        <v>3870.25</v>
      </c>
      <c r="N41" s="19"/>
      <c r="O41" s="19"/>
      <c r="P41" s="19"/>
      <c r="Q41" s="17" t="s">
        <v>181</v>
      </c>
      <c r="R41" s="4"/>
    </row>
    <row r="42" spans="1:18" x14ac:dyDescent="0.3">
      <c r="A42" s="4">
        <v>72900</v>
      </c>
      <c r="B42" s="17" t="s">
        <v>176</v>
      </c>
      <c r="C42" s="4" t="s">
        <v>13</v>
      </c>
      <c r="D42" s="14">
        <v>62021000100005</v>
      </c>
      <c r="E42" s="27">
        <v>4</v>
      </c>
      <c r="F42" s="7"/>
      <c r="G42" s="4" t="s">
        <v>28</v>
      </c>
      <c r="H42" s="4"/>
      <c r="I42" s="4" t="s">
        <v>177</v>
      </c>
      <c r="J42" s="4" t="s">
        <v>182</v>
      </c>
      <c r="K42" s="22">
        <v>900</v>
      </c>
      <c r="L42" s="22">
        <f>+K42*13%</f>
        <v>117</v>
      </c>
      <c r="M42" s="51">
        <f>+L42+K42</f>
        <v>1017</v>
      </c>
      <c r="N42" s="19"/>
      <c r="O42" s="19"/>
      <c r="P42" s="19"/>
      <c r="Q42" s="17" t="s">
        <v>183</v>
      </c>
      <c r="R42" s="4">
        <v>303040791</v>
      </c>
    </row>
    <row r="43" spans="1:18" x14ac:dyDescent="0.3">
      <c r="A43" s="7">
        <v>72900</v>
      </c>
      <c r="B43" s="17" t="s">
        <v>184</v>
      </c>
      <c r="C43" s="7" t="s">
        <v>14</v>
      </c>
      <c r="D43" s="14">
        <v>62021000100011</v>
      </c>
      <c r="E43" s="19">
        <v>1</v>
      </c>
      <c r="F43" s="7"/>
      <c r="G43" s="4" t="s">
        <v>28</v>
      </c>
      <c r="H43" s="5" t="s">
        <v>185</v>
      </c>
      <c r="I43" s="4" t="s">
        <v>186</v>
      </c>
      <c r="J43" s="33" t="s">
        <v>187</v>
      </c>
      <c r="K43" s="25">
        <v>21568.6</v>
      </c>
      <c r="L43" s="25">
        <v>431.37200000000001</v>
      </c>
      <c r="M43" s="22">
        <v>21999.972000000002</v>
      </c>
      <c r="N43" s="19"/>
      <c r="O43" s="19"/>
      <c r="P43" s="19"/>
      <c r="Q43" s="24" t="s">
        <v>188</v>
      </c>
      <c r="R43" s="4">
        <v>4000042149</v>
      </c>
    </row>
    <row r="44" spans="1:18" ht="43.2" x14ac:dyDescent="0.3">
      <c r="A44" s="7">
        <v>72900</v>
      </c>
      <c r="B44" s="17" t="s">
        <v>189</v>
      </c>
      <c r="C44" s="7" t="s">
        <v>13</v>
      </c>
      <c r="D44" s="14">
        <v>62021000100010</v>
      </c>
      <c r="E44" s="19">
        <v>1000000</v>
      </c>
      <c r="F44" s="7"/>
      <c r="G44" s="4" t="s">
        <v>28</v>
      </c>
      <c r="H44" s="24" t="s">
        <v>153</v>
      </c>
      <c r="I44" s="4" t="s">
        <v>128</v>
      </c>
      <c r="J44" s="4">
        <v>4600050625</v>
      </c>
      <c r="K44" s="25"/>
      <c r="L44" s="25"/>
      <c r="M44" s="25"/>
      <c r="N44" s="19">
        <v>355</v>
      </c>
      <c r="O44" s="19">
        <f>N44*13%</f>
        <v>46.15</v>
      </c>
      <c r="P44" s="19">
        <f>O44+N44</f>
        <v>401.15</v>
      </c>
      <c r="Q44" s="47" t="s">
        <v>190</v>
      </c>
      <c r="R44" s="4">
        <v>3101169216</v>
      </c>
    </row>
    <row r="45" spans="1:18" ht="43.2" x14ac:dyDescent="0.3">
      <c r="A45" s="4">
        <v>72900</v>
      </c>
      <c r="B45" s="24" t="s">
        <v>191</v>
      </c>
      <c r="C45" s="4" t="s">
        <v>13</v>
      </c>
      <c r="D45" s="14">
        <v>62021000100009</v>
      </c>
      <c r="E45" s="27">
        <v>200000</v>
      </c>
      <c r="F45" s="7"/>
      <c r="G45" s="4" t="s">
        <v>84</v>
      </c>
      <c r="H45" s="24" t="s">
        <v>153</v>
      </c>
      <c r="I45" s="4" t="s">
        <v>128</v>
      </c>
      <c r="J45" s="7"/>
      <c r="K45" s="22"/>
      <c r="L45" s="22"/>
      <c r="M45" s="22"/>
      <c r="N45" s="19"/>
      <c r="O45" s="19"/>
      <c r="P45" s="19"/>
      <c r="Q45" s="17"/>
      <c r="R45" s="4"/>
    </row>
    <row r="46" spans="1:18" x14ac:dyDescent="0.3">
      <c r="A46" s="4">
        <v>72900</v>
      </c>
      <c r="B46" s="24" t="s">
        <v>192</v>
      </c>
      <c r="C46" s="4" t="s">
        <v>13</v>
      </c>
      <c r="D46" s="34">
        <v>62021000100007</v>
      </c>
      <c r="E46" s="27">
        <v>1</v>
      </c>
      <c r="F46" s="7"/>
      <c r="G46" s="4" t="s">
        <v>84</v>
      </c>
      <c r="H46" s="17" t="s">
        <v>193</v>
      </c>
      <c r="I46" s="4" t="s">
        <v>194</v>
      </c>
      <c r="J46" s="4"/>
      <c r="K46" s="48"/>
      <c r="L46" s="22"/>
      <c r="M46" s="22"/>
      <c r="N46" s="19"/>
      <c r="O46" s="19"/>
      <c r="P46" s="19"/>
      <c r="Q46" s="24"/>
      <c r="R46" s="4"/>
    </row>
    <row r="47" spans="1:18" x14ac:dyDescent="0.3">
      <c r="A47" s="4">
        <v>72900</v>
      </c>
      <c r="B47" s="24" t="s">
        <v>195</v>
      </c>
      <c r="C47" s="4" t="s">
        <v>13</v>
      </c>
      <c r="D47" s="34" t="s">
        <v>196</v>
      </c>
      <c r="E47" s="27">
        <v>145000</v>
      </c>
      <c r="F47" s="7"/>
      <c r="G47" s="4" t="s">
        <v>28</v>
      </c>
      <c r="H47" s="5"/>
      <c r="I47" s="4" t="s">
        <v>197</v>
      </c>
      <c r="J47" s="35">
        <v>4600050330</v>
      </c>
      <c r="K47" s="49">
        <v>128318.5</v>
      </c>
      <c r="L47" s="22">
        <v>16681.404999999999</v>
      </c>
      <c r="M47" s="25">
        <v>144999.905</v>
      </c>
      <c r="N47" s="19"/>
      <c r="O47" s="19"/>
      <c r="P47" s="19"/>
      <c r="Q47" s="24" t="s">
        <v>198</v>
      </c>
      <c r="R47" s="4">
        <v>3101734277</v>
      </c>
    </row>
    <row r="48" spans="1:18" x14ac:dyDescent="0.3">
      <c r="A48" s="4">
        <v>73300</v>
      </c>
      <c r="B48" s="24" t="s">
        <v>199</v>
      </c>
      <c r="C48" s="4" t="s">
        <v>13</v>
      </c>
      <c r="D48" s="34">
        <v>62021000500004</v>
      </c>
      <c r="E48" s="27">
        <v>1</v>
      </c>
      <c r="F48" s="7"/>
      <c r="G48" s="4" t="s">
        <v>28</v>
      </c>
      <c r="H48" s="5" t="s">
        <v>200</v>
      </c>
      <c r="I48" s="4" t="s">
        <v>201</v>
      </c>
      <c r="J48" s="36" t="s">
        <v>202</v>
      </c>
      <c r="K48" s="22">
        <v>105.84</v>
      </c>
      <c r="L48" s="22">
        <f>K48*13%</f>
        <v>13.759200000000002</v>
      </c>
      <c r="M48" s="25">
        <f>L48+K48</f>
        <v>119.59920000000001</v>
      </c>
      <c r="N48" s="19"/>
      <c r="O48" s="19"/>
      <c r="P48" s="19"/>
      <c r="Q48" s="24" t="s">
        <v>203</v>
      </c>
      <c r="R48" s="4">
        <v>3101049635</v>
      </c>
    </row>
    <row r="49" spans="1:18" x14ac:dyDescent="0.3">
      <c r="A49" s="4">
        <v>73200</v>
      </c>
      <c r="B49" s="24" t="s">
        <v>204</v>
      </c>
      <c r="C49" s="4" t="s">
        <v>13</v>
      </c>
      <c r="D49" s="34">
        <v>62021000400001</v>
      </c>
      <c r="E49" s="27">
        <v>6595389</v>
      </c>
      <c r="F49" s="7"/>
      <c r="G49" s="37" t="s">
        <v>28</v>
      </c>
      <c r="H49" s="5" t="s">
        <v>205</v>
      </c>
      <c r="I49" s="4" t="s">
        <v>206</v>
      </c>
      <c r="J49" s="38">
        <v>4600052416</v>
      </c>
      <c r="K49" s="22"/>
      <c r="L49" s="22"/>
      <c r="M49" s="22"/>
      <c r="N49" s="19">
        <v>1260</v>
      </c>
      <c r="O49" s="19">
        <f>N49*13%</f>
        <v>163.80000000000001</v>
      </c>
      <c r="P49" s="19">
        <f>O49+N49</f>
        <v>1423.8</v>
      </c>
      <c r="Q49" s="17" t="s">
        <v>207</v>
      </c>
      <c r="R49" s="4">
        <v>3101423076</v>
      </c>
    </row>
    <row r="50" spans="1:18" ht="28.8" x14ac:dyDescent="0.3">
      <c r="A50" s="4">
        <v>73200</v>
      </c>
      <c r="B50" s="24" t="s">
        <v>204</v>
      </c>
      <c r="C50" s="4" t="s">
        <v>13</v>
      </c>
      <c r="D50" s="34">
        <v>62021000400001</v>
      </c>
      <c r="E50" s="27">
        <v>6595389</v>
      </c>
      <c r="F50" s="7"/>
      <c r="G50" s="37" t="s">
        <v>208</v>
      </c>
      <c r="H50" s="5" t="s">
        <v>205</v>
      </c>
      <c r="I50" s="4" t="s">
        <v>206</v>
      </c>
      <c r="J50" s="36">
        <v>4600052398</v>
      </c>
      <c r="K50" s="22"/>
      <c r="L50" s="22"/>
      <c r="M50" s="22"/>
      <c r="N50" s="19">
        <v>7080</v>
      </c>
      <c r="O50" s="19">
        <f>N50*13%</f>
        <v>920.4</v>
      </c>
      <c r="P50" s="19">
        <f>O50+N50</f>
        <v>8000.4</v>
      </c>
      <c r="Q50" s="40" t="s">
        <v>209</v>
      </c>
      <c r="R50" s="4">
        <v>3101559363</v>
      </c>
    </row>
    <row r="51" spans="1:18" x14ac:dyDescent="0.3">
      <c r="A51" s="4">
        <v>73100</v>
      </c>
      <c r="B51" s="43" t="s">
        <v>210</v>
      </c>
      <c r="C51" s="4" t="s">
        <v>13</v>
      </c>
      <c r="D51" s="34">
        <v>62021000200001</v>
      </c>
      <c r="E51" s="27">
        <v>500000</v>
      </c>
      <c r="F51" s="7"/>
      <c r="G51" s="4" t="s">
        <v>211</v>
      </c>
      <c r="H51" s="5"/>
      <c r="I51" s="4"/>
      <c r="J51" s="4"/>
      <c r="K51" s="22"/>
      <c r="L51" s="22"/>
      <c r="M51" s="22"/>
      <c r="N51" s="19"/>
      <c r="O51" s="19"/>
      <c r="P51" s="19"/>
      <c r="Q51" s="17"/>
      <c r="R51" s="4"/>
    </row>
    <row r="52" spans="1:18" x14ac:dyDescent="0.3">
      <c r="A52" s="4">
        <v>72900</v>
      </c>
      <c r="B52" s="24" t="s">
        <v>212</v>
      </c>
      <c r="C52" s="4" t="s">
        <v>13</v>
      </c>
      <c r="D52" s="34">
        <v>62021000100012</v>
      </c>
      <c r="E52" s="27">
        <v>18</v>
      </c>
      <c r="F52" s="7"/>
      <c r="G52" s="4" t="s">
        <v>28</v>
      </c>
      <c r="H52" s="17"/>
      <c r="I52" s="4" t="s">
        <v>213</v>
      </c>
      <c r="J52" s="39">
        <v>432021000100029</v>
      </c>
      <c r="K52" s="22">
        <f>35150</f>
        <v>35150</v>
      </c>
      <c r="L52" s="22">
        <f>K52*13%</f>
        <v>4569.5</v>
      </c>
      <c r="M52" s="22">
        <f>L52+K52</f>
        <v>39719.5</v>
      </c>
      <c r="N52" s="19"/>
      <c r="O52" s="19"/>
      <c r="P52" s="19"/>
      <c r="Q52" s="40" t="s">
        <v>214</v>
      </c>
      <c r="R52" s="4">
        <v>3101016469</v>
      </c>
    </row>
    <row r="53" spans="1:18" x14ac:dyDescent="0.3">
      <c r="A53" s="4">
        <v>72900</v>
      </c>
      <c r="B53" s="24" t="s">
        <v>212</v>
      </c>
      <c r="C53" s="4" t="s">
        <v>13</v>
      </c>
      <c r="D53" s="34">
        <v>62021000100012</v>
      </c>
      <c r="E53" s="27">
        <v>18</v>
      </c>
      <c r="F53" s="7"/>
      <c r="G53" s="4" t="s">
        <v>28</v>
      </c>
      <c r="H53" s="17"/>
      <c r="I53" s="4" t="s">
        <v>213</v>
      </c>
      <c r="J53" s="39">
        <v>432021000100030</v>
      </c>
      <c r="K53" s="22">
        <v>55821</v>
      </c>
      <c r="L53" s="22">
        <f t="shared" ref="L53:L57" si="4">K53*13%</f>
        <v>7256.7300000000005</v>
      </c>
      <c r="M53" s="22">
        <f t="shared" ref="M53:M57" si="5">L53+K53</f>
        <v>63077.73</v>
      </c>
      <c r="N53" s="19"/>
      <c r="O53" s="19"/>
      <c r="P53" s="19"/>
      <c r="Q53" s="40" t="s">
        <v>215</v>
      </c>
      <c r="R53" s="4">
        <v>3101086562</v>
      </c>
    </row>
    <row r="54" spans="1:18" x14ac:dyDescent="0.3">
      <c r="A54" s="4">
        <v>72900</v>
      </c>
      <c r="B54" s="24" t="s">
        <v>212</v>
      </c>
      <c r="C54" s="4" t="s">
        <v>13</v>
      </c>
      <c r="D54" s="34">
        <v>62021000100012</v>
      </c>
      <c r="E54" s="27">
        <v>18</v>
      </c>
      <c r="F54" s="7"/>
      <c r="G54" s="4" t="s">
        <v>28</v>
      </c>
      <c r="H54" s="17"/>
      <c r="I54" s="4" t="s">
        <v>213</v>
      </c>
      <c r="J54" s="39">
        <v>432021000100031</v>
      </c>
      <c r="K54" s="22">
        <v>525</v>
      </c>
      <c r="L54" s="22">
        <f t="shared" si="4"/>
        <v>68.25</v>
      </c>
      <c r="M54" s="22">
        <f t="shared" si="5"/>
        <v>593.25</v>
      </c>
      <c r="N54" s="19"/>
      <c r="O54" s="19"/>
      <c r="P54" s="19"/>
      <c r="Q54" s="40" t="s">
        <v>216</v>
      </c>
      <c r="R54" s="4">
        <v>3101095926</v>
      </c>
    </row>
    <row r="55" spans="1:18" x14ac:dyDescent="0.3">
      <c r="A55" s="4">
        <v>72900</v>
      </c>
      <c r="B55" s="24" t="s">
        <v>212</v>
      </c>
      <c r="C55" s="4" t="s">
        <v>13</v>
      </c>
      <c r="D55" s="34">
        <v>62021000100012</v>
      </c>
      <c r="E55" s="27">
        <v>18</v>
      </c>
      <c r="F55" s="7"/>
      <c r="G55" s="4" t="s">
        <v>28</v>
      </c>
      <c r="H55" s="17"/>
      <c r="I55" s="4" t="s">
        <v>213</v>
      </c>
      <c r="J55" s="39">
        <v>432021000100032</v>
      </c>
      <c r="K55" s="22">
        <f>16015.25</f>
        <v>16015.25</v>
      </c>
      <c r="L55" s="22">
        <f t="shared" si="4"/>
        <v>2081.9825000000001</v>
      </c>
      <c r="M55" s="22">
        <f t="shared" si="5"/>
        <v>18097.232499999998</v>
      </c>
      <c r="N55" s="19"/>
      <c r="O55" s="19"/>
      <c r="P55" s="19"/>
      <c r="Q55" s="40" t="s">
        <v>217</v>
      </c>
      <c r="R55" s="4">
        <v>3101544550</v>
      </c>
    </row>
    <row r="56" spans="1:18" x14ac:dyDescent="0.3">
      <c r="A56" s="4">
        <v>72900</v>
      </c>
      <c r="B56" s="24" t="s">
        <v>212</v>
      </c>
      <c r="C56" s="4" t="s">
        <v>13</v>
      </c>
      <c r="D56" s="34">
        <v>62021000100012</v>
      </c>
      <c r="E56" s="27">
        <v>18</v>
      </c>
      <c r="F56" s="7"/>
      <c r="G56" s="4" t="s">
        <v>28</v>
      </c>
      <c r="H56" s="17"/>
      <c r="I56" s="4" t="s">
        <v>213</v>
      </c>
      <c r="J56" s="39">
        <v>432021000100033</v>
      </c>
      <c r="K56" s="22">
        <v>48427.46</v>
      </c>
      <c r="L56" s="22">
        <f t="shared" si="4"/>
        <v>6295.5698000000002</v>
      </c>
      <c r="M56" s="22">
        <f t="shared" si="5"/>
        <v>54723.029799999997</v>
      </c>
      <c r="N56" s="19"/>
      <c r="O56" s="19"/>
      <c r="P56" s="19"/>
      <c r="Q56" s="40" t="s">
        <v>218</v>
      </c>
      <c r="R56" s="4">
        <v>3101683651</v>
      </c>
    </row>
    <row r="57" spans="1:18" x14ac:dyDescent="0.3">
      <c r="A57" s="4">
        <v>72900</v>
      </c>
      <c r="B57" s="24" t="s">
        <v>212</v>
      </c>
      <c r="C57" s="4" t="s">
        <v>13</v>
      </c>
      <c r="D57" s="34">
        <v>62021000100012</v>
      </c>
      <c r="E57" s="27">
        <v>18</v>
      </c>
      <c r="F57" s="7"/>
      <c r="G57" s="4" t="s">
        <v>28</v>
      </c>
      <c r="H57" s="17"/>
      <c r="I57" s="4" t="s">
        <v>213</v>
      </c>
      <c r="J57" s="39">
        <v>432021000100034</v>
      </c>
      <c r="K57" s="22">
        <v>414937.25</v>
      </c>
      <c r="L57" s="22">
        <f t="shared" si="4"/>
        <v>53941.842499999999</v>
      </c>
      <c r="M57" s="22">
        <f t="shared" si="5"/>
        <v>468879.09250000003</v>
      </c>
      <c r="N57" s="19"/>
      <c r="O57" s="19"/>
      <c r="P57" s="19"/>
      <c r="Q57" s="40" t="s">
        <v>219</v>
      </c>
      <c r="R57" s="4">
        <v>3102477008</v>
      </c>
    </row>
    <row r="58" spans="1:18" ht="28.8" x14ac:dyDescent="0.3">
      <c r="A58" s="4">
        <v>72900</v>
      </c>
      <c r="B58" s="24" t="s">
        <v>220</v>
      </c>
      <c r="C58" s="4" t="s">
        <v>13</v>
      </c>
      <c r="D58" s="34">
        <v>62021000100015</v>
      </c>
      <c r="E58" s="27">
        <v>1250000</v>
      </c>
      <c r="F58" s="7"/>
      <c r="G58" s="4" t="s">
        <v>28</v>
      </c>
      <c r="H58" s="5" t="s">
        <v>221</v>
      </c>
      <c r="I58" s="4" t="s">
        <v>222</v>
      </c>
      <c r="J58" s="4">
        <v>4600052419</v>
      </c>
      <c r="K58" s="25"/>
      <c r="L58" s="29"/>
      <c r="M58" s="22"/>
      <c r="N58" s="19">
        <v>1750.02</v>
      </c>
      <c r="O58" s="19">
        <v>227.50299999999999</v>
      </c>
      <c r="P58" s="19">
        <v>1977.5229999999999</v>
      </c>
      <c r="Q58" s="24" t="s">
        <v>223</v>
      </c>
      <c r="R58" s="4">
        <v>3101059552</v>
      </c>
    </row>
    <row r="59" spans="1:18" ht="28.8" x14ac:dyDescent="0.3">
      <c r="A59" s="4">
        <v>72900</v>
      </c>
      <c r="B59" s="24" t="s">
        <v>224</v>
      </c>
      <c r="C59" s="4" t="s">
        <v>13</v>
      </c>
      <c r="D59" s="34">
        <v>62021000100016</v>
      </c>
      <c r="E59" s="27">
        <v>2600000</v>
      </c>
      <c r="F59" s="7"/>
      <c r="G59" s="4" t="s">
        <v>28</v>
      </c>
      <c r="H59" s="5" t="s">
        <v>225</v>
      </c>
      <c r="I59" s="4" t="s">
        <v>226</v>
      </c>
      <c r="J59" s="4" t="s">
        <v>227</v>
      </c>
      <c r="K59" s="22">
        <v>2148484</v>
      </c>
      <c r="L59" s="22">
        <v>279302.92</v>
      </c>
      <c r="M59" s="22">
        <v>2427786.92</v>
      </c>
      <c r="N59" s="19"/>
      <c r="O59" s="19"/>
      <c r="P59" s="19"/>
      <c r="Q59" s="24" t="s">
        <v>29</v>
      </c>
      <c r="R59" s="4">
        <v>3101136314</v>
      </c>
    </row>
    <row r="60" spans="1:18" x14ac:dyDescent="0.3">
      <c r="A60" s="4">
        <v>73400</v>
      </c>
      <c r="B60" s="24" t="s">
        <v>228</v>
      </c>
      <c r="C60" s="4" t="s">
        <v>13</v>
      </c>
      <c r="D60" s="34">
        <v>62021000600005</v>
      </c>
      <c r="E60" s="27">
        <v>100000</v>
      </c>
      <c r="F60" s="7"/>
      <c r="G60" s="4" t="s">
        <v>28</v>
      </c>
      <c r="H60" s="17" t="s">
        <v>229</v>
      </c>
      <c r="I60" s="4" t="s">
        <v>230</v>
      </c>
      <c r="J60" s="4">
        <v>4600052119</v>
      </c>
      <c r="K60" s="22">
        <v>86800</v>
      </c>
      <c r="L60" s="22">
        <v>11284</v>
      </c>
      <c r="M60" s="22">
        <v>98084</v>
      </c>
      <c r="N60" s="27"/>
      <c r="O60" s="19"/>
      <c r="P60" s="52"/>
      <c r="Q60" s="24" t="s">
        <v>231</v>
      </c>
      <c r="R60" s="4">
        <v>105070218</v>
      </c>
    </row>
    <row r="61" spans="1:18" x14ac:dyDescent="0.3">
      <c r="A61" s="4">
        <v>73300</v>
      </c>
      <c r="B61" s="24" t="s">
        <v>232</v>
      </c>
      <c r="C61" s="4" t="s">
        <v>13</v>
      </c>
      <c r="D61" s="34">
        <v>62021000500003</v>
      </c>
      <c r="E61" s="27">
        <v>12500</v>
      </c>
      <c r="F61" s="7"/>
      <c r="G61" s="4" t="s">
        <v>28</v>
      </c>
      <c r="H61" s="17" t="s">
        <v>233</v>
      </c>
      <c r="I61" s="4" t="s">
        <v>234</v>
      </c>
      <c r="J61" s="7">
        <v>4600052304</v>
      </c>
      <c r="K61" s="22">
        <v>7000</v>
      </c>
      <c r="L61" s="22">
        <v>910</v>
      </c>
      <c r="M61" s="22">
        <v>7910</v>
      </c>
      <c r="N61" s="19"/>
      <c r="O61" s="19"/>
      <c r="P61" s="19"/>
      <c r="Q61" s="17" t="s">
        <v>235</v>
      </c>
      <c r="R61" s="7">
        <v>3101089260</v>
      </c>
    </row>
    <row r="62" spans="1:18" x14ac:dyDescent="0.3">
      <c r="A62" s="4">
        <v>72900</v>
      </c>
      <c r="B62" s="44" t="s">
        <v>236</v>
      </c>
      <c r="C62" s="4" t="s">
        <v>13</v>
      </c>
      <c r="D62" s="41">
        <v>62021000100004</v>
      </c>
      <c r="E62" s="27">
        <v>198000</v>
      </c>
      <c r="F62" s="7"/>
      <c r="G62" s="4" t="s">
        <v>28</v>
      </c>
      <c r="H62" s="17" t="s">
        <v>237</v>
      </c>
      <c r="I62" s="35" t="s">
        <v>238</v>
      </c>
      <c r="J62" s="7">
        <v>4600052133</v>
      </c>
      <c r="K62" s="22">
        <v>150550</v>
      </c>
      <c r="L62" s="22">
        <v>3011</v>
      </c>
      <c r="M62" s="22">
        <v>153561</v>
      </c>
      <c r="N62" s="19"/>
      <c r="O62" s="19"/>
      <c r="P62" s="19"/>
      <c r="Q62" s="17" t="s">
        <v>239</v>
      </c>
      <c r="R62" s="7">
        <v>3101297195</v>
      </c>
    </row>
    <row r="63" spans="1:18" x14ac:dyDescent="0.3">
      <c r="A63" s="7">
        <v>73300</v>
      </c>
      <c r="B63" s="17" t="s">
        <v>129</v>
      </c>
      <c r="C63" s="7" t="s">
        <v>13</v>
      </c>
      <c r="D63" s="41" t="s">
        <v>240</v>
      </c>
      <c r="E63" s="19">
        <v>120000</v>
      </c>
      <c r="F63" s="7"/>
      <c r="G63" s="4" t="s">
        <v>28</v>
      </c>
      <c r="H63" s="24" t="s">
        <v>241</v>
      </c>
      <c r="I63" s="4" t="s">
        <v>242</v>
      </c>
      <c r="J63" s="7">
        <v>4600052083</v>
      </c>
      <c r="K63" s="22">
        <v>68142</v>
      </c>
      <c r="L63" s="22">
        <f>K63*13%</f>
        <v>8858.4600000000009</v>
      </c>
      <c r="M63" s="22">
        <f>L63+K63</f>
        <v>77000.460000000006</v>
      </c>
      <c r="N63" s="19"/>
      <c r="O63" s="19"/>
      <c r="P63" s="19"/>
      <c r="Q63" s="17" t="s">
        <v>243</v>
      </c>
      <c r="R63" s="7">
        <v>3101192575</v>
      </c>
    </row>
    <row r="64" spans="1:18" x14ac:dyDescent="0.3">
      <c r="A64" s="4">
        <v>72900</v>
      </c>
      <c r="B64" s="44" t="s">
        <v>244</v>
      </c>
      <c r="C64" s="4" t="s">
        <v>13</v>
      </c>
      <c r="D64" s="41">
        <v>62021000100018</v>
      </c>
      <c r="E64" s="27">
        <v>6200000</v>
      </c>
      <c r="F64" s="7"/>
      <c r="G64" s="4" t="s">
        <v>28</v>
      </c>
      <c r="H64" s="5" t="s">
        <v>205</v>
      </c>
      <c r="I64" s="35" t="s">
        <v>206</v>
      </c>
      <c r="J64" s="4">
        <v>4600052416</v>
      </c>
      <c r="K64" s="25"/>
      <c r="L64" s="22"/>
      <c r="M64" s="22"/>
      <c r="N64" s="19">
        <v>8599.5</v>
      </c>
      <c r="O64" s="19">
        <f>N64*13%</f>
        <v>1117.9349999999999</v>
      </c>
      <c r="P64" s="19">
        <f>O64+N64</f>
        <v>9717.4349999999995</v>
      </c>
      <c r="Q64" s="24" t="s">
        <v>245</v>
      </c>
      <c r="R64" s="4"/>
    </row>
    <row r="65" spans="1:18" x14ac:dyDescent="0.3">
      <c r="A65" s="7">
        <v>72900</v>
      </c>
      <c r="B65" s="17" t="s">
        <v>246</v>
      </c>
      <c r="C65" s="13" t="s">
        <v>14</v>
      </c>
      <c r="D65" s="12" t="s">
        <v>247</v>
      </c>
      <c r="E65" s="19">
        <v>9100</v>
      </c>
      <c r="F65" s="7"/>
      <c r="G65" s="4" t="s">
        <v>28</v>
      </c>
      <c r="H65" s="6"/>
      <c r="I65" s="35" t="s">
        <v>248</v>
      </c>
      <c r="J65" s="4" t="s">
        <v>249</v>
      </c>
      <c r="K65" s="19">
        <v>8053.1</v>
      </c>
      <c r="L65" s="15">
        <v>1046.903</v>
      </c>
      <c r="M65" s="15">
        <v>9100.0030000000006</v>
      </c>
      <c r="N65" s="20"/>
      <c r="O65" s="19"/>
      <c r="P65" s="19"/>
      <c r="Q65" s="17" t="s">
        <v>115</v>
      </c>
      <c r="R65" s="7">
        <v>3102038255</v>
      </c>
    </row>
    <row r="66" spans="1:18" x14ac:dyDescent="0.3">
      <c r="A66" s="7">
        <v>72900</v>
      </c>
      <c r="B66" s="17" t="s">
        <v>250</v>
      </c>
      <c r="C66" s="13" t="s">
        <v>14</v>
      </c>
      <c r="D66" s="12" t="s">
        <v>251</v>
      </c>
      <c r="E66" s="19">
        <v>20566</v>
      </c>
      <c r="F66" s="7"/>
      <c r="G66" s="4" t="s">
        <v>28</v>
      </c>
      <c r="H66" s="6"/>
      <c r="I66" s="35" t="s">
        <v>248</v>
      </c>
      <c r="J66" s="7" t="s">
        <v>252</v>
      </c>
      <c r="K66" s="19">
        <v>615000</v>
      </c>
      <c r="L66" s="15">
        <v>79950</v>
      </c>
      <c r="M66" s="15">
        <v>694950</v>
      </c>
      <c r="N66" s="20"/>
      <c r="O66" s="19"/>
      <c r="P66" s="19"/>
      <c r="Q66" s="17" t="s">
        <v>253</v>
      </c>
      <c r="R66" s="7">
        <v>3101102844</v>
      </c>
    </row>
    <row r="67" spans="1:18" x14ac:dyDescent="0.3">
      <c r="A67" s="7">
        <v>72900</v>
      </c>
      <c r="B67" s="17" t="s">
        <v>254</v>
      </c>
      <c r="C67" s="13" t="s">
        <v>14</v>
      </c>
      <c r="D67" s="12" t="s">
        <v>255</v>
      </c>
      <c r="E67" s="19">
        <v>81360</v>
      </c>
      <c r="F67" s="7"/>
      <c r="G67" s="4" t="s">
        <v>28</v>
      </c>
      <c r="H67" s="6"/>
      <c r="I67" s="35" t="s">
        <v>248</v>
      </c>
      <c r="J67" s="7" t="s">
        <v>256</v>
      </c>
      <c r="K67" s="19">
        <v>72000</v>
      </c>
      <c r="L67" s="15">
        <v>9360</v>
      </c>
      <c r="M67" s="15">
        <v>81360</v>
      </c>
      <c r="N67" s="20"/>
      <c r="O67" s="19"/>
      <c r="P67" s="19"/>
      <c r="Q67" s="17" t="s">
        <v>257</v>
      </c>
      <c r="R67" s="7">
        <v>3102655330</v>
      </c>
    </row>
    <row r="68" spans="1:18" ht="28.8" x14ac:dyDescent="0.3">
      <c r="A68" s="7">
        <v>73500</v>
      </c>
      <c r="B68" s="17" t="s">
        <v>83</v>
      </c>
      <c r="C68" s="13" t="s">
        <v>14</v>
      </c>
      <c r="D68" s="12" t="s">
        <v>258</v>
      </c>
      <c r="E68" s="19">
        <v>1</v>
      </c>
      <c r="F68" s="7"/>
      <c r="G68" s="4" t="s">
        <v>28</v>
      </c>
      <c r="H68" s="6"/>
      <c r="I68" s="35" t="s">
        <v>259</v>
      </c>
      <c r="J68" s="42" t="s">
        <v>260</v>
      </c>
      <c r="K68" s="19">
        <v>1500000</v>
      </c>
      <c r="L68" s="15"/>
      <c r="M68" s="15">
        <v>1500000</v>
      </c>
      <c r="N68" s="20"/>
      <c r="O68" s="19"/>
      <c r="P68" s="19"/>
      <c r="Q68" s="17" t="s">
        <v>26</v>
      </c>
      <c r="R68" s="7">
        <v>3101571063</v>
      </c>
    </row>
  </sheetData>
  <mergeCells count="4">
    <mergeCell ref="A1:M1"/>
    <mergeCell ref="A2:M2"/>
    <mergeCell ref="A3:M3"/>
    <mergeCell ref="A4:M4"/>
  </mergeCells>
  <pageMargins left="0.23622047244094491" right="0.23622047244094491" top="0.55118110236220474" bottom="0.55118110236220474" header="0.31496062992125984" footer="0.31496062992125984"/>
  <pageSetup paperSize="5"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7"/>
  <sheetViews>
    <sheetView workbookViewId="0">
      <selection sqref="A1:Q67"/>
    </sheetView>
  </sheetViews>
  <sheetFormatPr baseColWidth="10" defaultRowHeight="14.4" x14ac:dyDescent="0.3"/>
  <cols>
    <col min="1" max="1" width="8.6640625" customWidth="1"/>
    <col min="2" max="2" width="20.44140625" customWidth="1"/>
    <col min="3" max="3" width="23.44140625" customWidth="1"/>
    <col min="4" max="4" width="11" customWidth="1"/>
    <col min="5" max="5" width="35.6640625" customWidth="1"/>
    <col min="6" max="6" width="20" customWidth="1"/>
    <col min="7" max="7" width="36.109375" customWidth="1"/>
    <col min="8" max="8" width="31.5546875" customWidth="1"/>
    <col min="9" max="9" width="29.88671875" customWidth="1"/>
    <col min="10" max="10" width="42.109375" customWidth="1"/>
    <col min="11" max="11" width="35.5546875" customWidth="1"/>
    <col min="12" max="12" width="28.6640625" customWidth="1"/>
    <col min="13" max="13" width="18.44140625" customWidth="1"/>
    <col min="14" max="14" width="19.88671875" customWidth="1"/>
    <col min="15" max="15" width="20.6640625" customWidth="1"/>
    <col min="16" max="16" width="14.6640625" customWidth="1"/>
    <col min="17" max="17" width="26.44140625" customWidth="1"/>
  </cols>
  <sheetData>
    <row r="1" spans="1:17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7" x14ac:dyDescent="0.3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7" x14ac:dyDescent="0.3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7" x14ac:dyDescent="0.3">
      <c r="A4" s="73" t="s">
        <v>489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7" x14ac:dyDescent="0.3">
      <c r="A5" s="1"/>
      <c r="C5" s="1"/>
      <c r="D5" s="1"/>
      <c r="E5" s="3"/>
      <c r="G5" s="1"/>
      <c r="H5" s="1"/>
      <c r="I5" s="1"/>
      <c r="J5" s="1"/>
      <c r="K5" s="1"/>
      <c r="L5" s="1"/>
    </row>
    <row r="6" spans="1:17" ht="41.4" x14ac:dyDescent="0.3">
      <c r="A6" s="55" t="s">
        <v>266</v>
      </c>
      <c r="B6" s="55" t="s">
        <v>267</v>
      </c>
      <c r="C6" s="55" t="s">
        <v>268</v>
      </c>
      <c r="D6" s="55" t="s">
        <v>269</v>
      </c>
      <c r="E6" s="55" t="s">
        <v>270</v>
      </c>
      <c r="F6" s="55" t="s">
        <v>271</v>
      </c>
      <c r="G6" s="55" t="s">
        <v>272</v>
      </c>
      <c r="H6" s="55" t="s">
        <v>273</v>
      </c>
      <c r="I6" s="55" t="s">
        <v>274</v>
      </c>
      <c r="J6" s="55" t="s">
        <v>275</v>
      </c>
      <c r="K6" s="55" t="s">
        <v>276</v>
      </c>
      <c r="L6" s="55" t="s">
        <v>277</v>
      </c>
      <c r="M6" s="55" t="s">
        <v>278</v>
      </c>
      <c r="N6" s="55" t="s">
        <v>263</v>
      </c>
      <c r="O6" s="55" t="s">
        <v>279</v>
      </c>
      <c r="P6" s="55" t="s">
        <v>278</v>
      </c>
      <c r="Q6" s="55" t="s">
        <v>280</v>
      </c>
    </row>
    <row r="7" spans="1:17" ht="41.4" x14ac:dyDescent="0.3">
      <c r="A7" s="59" t="s">
        <v>281</v>
      </c>
      <c r="B7" s="60">
        <v>50103</v>
      </c>
      <c r="C7" s="56">
        <v>62021000100006</v>
      </c>
      <c r="D7" s="61" t="s">
        <v>172</v>
      </c>
      <c r="E7" s="62" t="s">
        <v>282</v>
      </c>
      <c r="F7" s="57">
        <v>1</v>
      </c>
      <c r="G7" s="63" t="s">
        <v>175</v>
      </c>
      <c r="H7" s="63" t="s">
        <v>283</v>
      </c>
      <c r="I7" s="63" t="s">
        <v>284</v>
      </c>
      <c r="J7" s="64" t="s">
        <v>285</v>
      </c>
      <c r="K7" s="63" t="s">
        <v>286</v>
      </c>
      <c r="L7" s="65"/>
      <c r="M7" s="65"/>
      <c r="N7" s="65"/>
      <c r="O7" s="66">
        <v>29903.200000000001</v>
      </c>
      <c r="P7" s="67">
        <v>3887.4160000000002</v>
      </c>
      <c r="Q7" s="66">
        <v>33790.616000000002</v>
      </c>
    </row>
    <row r="8" spans="1:17" ht="41.4" x14ac:dyDescent="0.3">
      <c r="A8" s="59" t="s">
        <v>287</v>
      </c>
      <c r="B8" s="60">
        <v>59903</v>
      </c>
      <c r="C8" s="56">
        <v>62021000600004</v>
      </c>
      <c r="D8" s="68" t="s">
        <v>51</v>
      </c>
      <c r="E8" s="62" t="s">
        <v>288</v>
      </c>
      <c r="F8" s="57">
        <v>1</v>
      </c>
      <c r="G8" s="63" t="s">
        <v>134</v>
      </c>
      <c r="H8" s="63" t="s">
        <v>283</v>
      </c>
      <c r="I8" s="63" t="s">
        <v>75</v>
      </c>
      <c r="J8" s="63" t="s">
        <v>289</v>
      </c>
      <c r="K8" s="63" t="s">
        <v>290</v>
      </c>
      <c r="L8" s="65"/>
      <c r="M8" s="65"/>
      <c r="N8" s="65"/>
      <c r="O8" s="66"/>
      <c r="P8" s="66"/>
      <c r="Q8" s="66"/>
    </row>
    <row r="9" spans="1:17" ht="55.2" x14ac:dyDescent="0.3">
      <c r="A9" s="59" t="s">
        <v>291</v>
      </c>
      <c r="B9" s="60">
        <v>50105</v>
      </c>
      <c r="C9" s="56">
        <v>62021000400001</v>
      </c>
      <c r="D9" s="68" t="s">
        <v>13</v>
      </c>
      <c r="E9" s="62" t="s">
        <v>292</v>
      </c>
      <c r="F9" s="57">
        <v>6595389</v>
      </c>
      <c r="G9" s="69" t="s">
        <v>206</v>
      </c>
      <c r="H9" s="63" t="s">
        <v>283</v>
      </c>
      <c r="I9" s="63" t="s">
        <v>293</v>
      </c>
      <c r="J9" s="63" t="s">
        <v>294</v>
      </c>
      <c r="K9" s="63">
        <v>4600052482</v>
      </c>
      <c r="L9" s="65"/>
      <c r="M9" s="65"/>
      <c r="N9" s="65"/>
      <c r="O9" s="66">
        <v>7080</v>
      </c>
      <c r="P9" s="66">
        <f t="shared" ref="P9:P11" si="0">O9*13%</f>
        <v>920.4</v>
      </c>
      <c r="Q9" s="66">
        <f t="shared" ref="Q9:Q11" si="1">P9+O9</f>
        <v>8000.4</v>
      </c>
    </row>
    <row r="10" spans="1:17" ht="82.8" x14ac:dyDescent="0.3">
      <c r="A10" s="59" t="s">
        <v>295</v>
      </c>
      <c r="B10" s="60" t="s">
        <v>296</v>
      </c>
      <c r="C10" s="56">
        <v>62021000300004</v>
      </c>
      <c r="D10" s="68" t="s">
        <v>172</v>
      </c>
      <c r="E10" s="62" t="s">
        <v>297</v>
      </c>
      <c r="F10" s="57">
        <v>3</v>
      </c>
      <c r="G10" s="63" t="s">
        <v>298</v>
      </c>
      <c r="H10" s="63" t="s">
        <v>283</v>
      </c>
      <c r="I10" s="63" t="s">
        <v>245</v>
      </c>
      <c r="J10" s="63" t="s">
        <v>299</v>
      </c>
      <c r="K10" s="63" t="s">
        <v>300</v>
      </c>
      <c r="L10" s="65"/>
      <c r="M10" s="65"/>
      <c r="N10" s="65"/>
      <c r="O10" s="66">
        <v>55</v>
      </c>
      <c r="P10" s="66">
        <f t="shared" si="0"/>
        <v>7.15</v>
      </c>
      <c r="Q10" s="66">
        <f t="shared" si="1"/>
        <v>62.15</v>
      </c>
    </row>
    <row r="11" spans="1:17" ht="27.6" x14ac:dyDescent="0.3">
      <c r="A11" s="59" t="s">
        <v>281</v>
      </c>
      <c r="B11" s="60" t="s">
        <v>301</v>
      </c>
      <c r="C11" s="56">
        <v>62021000100023</v>
      </c>
      <c r="D11" s="68" t="s">
        <v>13</v>
      </c>
      <c r="E11" s="62" t="s">
        <v>302</v>
      </c>
      <c r="F11" s="70">
        <v>550000</v>
      </c>
      <c r="G11" s="63" t="s">
        <v>303</v>
      </c>
      <c r="H11" s="63" t="s">
        <v>304</v>
      </c>
      <c r="I11" s="63" t="s">
        <v>190</v>
      </c>
      <c r="J11" s="63">
        <v>3101169216</v>
      </c>
      <c r="K11" s="63">
        <v>4600055945</v>
      </c>
      <c r="L11" s="65"/>
      <c r="M11" s="65"/>
      <c r="N11" s="65"/>
      <c r="O11" s="66">
        <v>715</v>
      </c>
      <c r="P11" s="66">
        <f t="shared" si="0"/>
        <v>92.95</v>
      </c>
      <c r="Q11" s="66">
        <f t="shared" si="1"/>
        <v>807.95</v>
      </c>
    </row>
    <row r="12" spans="1:17" ht="27.6" x14ac:dyDescent="0.3">
      <c r="A12" s="59" t="s">
        <v>305</v>
      </c>
      <c r="B12" s="60">
        <v>50103</v>
      </c>
      <c r="C12" s="56">
        <v>62021000200003</v>
      </c>
      <c r="D12" s="68" t="s">
        <v>13</v>
      </c>
      <c r="E12" s="62" t="s">
        <v>306</v>
      </c>
      <c r="F12" s="70">
        <v>500000</v>
      </c>
      <c r="G12" s="63" t="s">
        <v>307</v>
      </c>
      <c r="H12" s="63" t="s">
        <v>283</v>
      </c>
      <c r="I12" s="63" t="s">
        <v>308</v>
      </c>
      <c r="J12" s="63" t="s">
        <v>309</v>
      </c>
      <c r="K12" s="63">
        <v>4600055072</v>
      </c>
      <c r="L12" s="65">
        <v>433013</v>
      </c>
      <c r="M12" s="65">
        <f t="shared" ref="M12:M13" si="2">L12*13%</f>
        <v>56291.69</v>
      </c>
      <c r="N12" s="65">
        <f t="shared" ref="N12:N13" si="3">M12+L12</f>
        <v>489304.69</v>
      </c>
      <c r="O12" s="66"/>
      <c r="P12" s="66"/>
      <c r="Q12" s="66"/>
    </row>
    <row r="13" spans="1:17" ht="27.6" x14ac:dyDescent="0.3">
      <c r="A13" s="59" t="s">
        <v>281</v>
      </c>
      <c r="B13" s="60">
        <v>50106</v>
      </c>
      <c r="C13" s="56">
        <v>62021000100024</v>
      </c>
      <c r="D13" s="68" t="s">
        <v>13</v>
      </c>
      <c r="E13" s="62" t="s">
        <v>310</v>
      </c>
      <c r="F13" s="70">
        <v>1800000</v>
      </c>
      <c r="G13" s="63" t="s">
        <v>303</v>
      </c>
      <c r="H13" s="63" t="s">
        <v>283</v>
      </c>
      <c r="I13" s="63" t="s">
        <v>311</v>
      </c>
      <c r="J13" s="63">
        <v>205730918</v>
      </c>
      <c r="K13" s="63">
        <v>4600055946</v>
      </c>
      <c r="L13" s="65">
        <v>800000</v>
      </c>
      <c r="M13" s="65">
        <f t="shared" si="2"/>
        <v>104000</v>
      </c>
      <c r="N13" s="65">
        <f t="shared" si="3"/>
        <v>904000</v>
      </c>
      <c r="O13" s="66"/>
      <c r="P13" s="66"/>
      <c r="Q13" s="66"/>
    </row>
    <row r="14" spans="1:17" x14ac:dyDescent="0.3">
      <c r="A14" s="59" t="s">
        <v>281</v>
      </c>
      <c r="B14" s="60">
        <v>10101</v>
      </c>
      <c r="C14" s="56">
        <v>62021000100027</v>
      </c>
      <c r="D14" s="68" t="s">
        <v>13</v>
      </c>
      <c r="E14" s="62" t="s">
        <v>312</v>
      </c>
      <c r="F14" s="57">
        <v>5202000</v>
      </c>
      <c r="G14" s="63" t="s">
        <v>313</v>
      </c>
      <c r="H14" s="63" t="s">
        <v>314</v>
      </c>
      <c r="I14" s="63"/>
      <c r="J14" s="63"/>
      <c r="K14" s="63"/>
      <c r="L14" s="65"/>
      <c r="M14" s="65"/>
      <c r="N14" s="65"/>
      <c r="O14" s="66"/>
      <c r="P14" s="66"/>
      <c r="Q14" s="66"/>
    </row>
    <row r="15" spans="1:17" ht="41.4" x14ac:dyDescent="0.3">
      <c r="A15" s="59" t="s">
        <v>281</v>
      </c>
      <c r="B15" s="60">
        <v>59903</v>
      </c>
      <c r="C15" s="56">
        <v>62021000100025</v>
      </c>
      <c r="D15" s="68" t="s">
        <v>13</v>
      </c>
      <c r="E15" s="62" t="s">
        <v>315</v>
      </c>
      <c r="F15" s="57">
        <v>1</v>
      </c>
      <c r="G15" s="63" t="s">
        <v>316</v>
      </c>
      <c r="H15" s="63" t="s">
        <v>28</v>
      </c>
      <c r="I15" s="63" t="s">
        <v>317</v>
      </c>
      <c r="J15" s="63" t="s">
        <v>318</v>
      </c>
      <c r="K15" s="63" t="s">
        <v>319</v>
      </c>
      <c r="L15" s="65"/>
      <c r="M15" s="65"/>
      <c r="N15" s="65"/>
      <c r="O15" s="66">
        <v>1999</v>
      </c>
      <c r="P15" s="66">
        <v>233.88</v>
      </c>
      <c r="Q15" s="66">
        <f>P15+O15</f>
        <v>2232.88</v>
      </c>
    </row>
    <row r="16" spans="1:17" ht="41.4" x14ac:dyDescent="0.3">
      <c r="A16" s="59" t="s">
        <v>320</v>
      </c>
      <c r="B16" s="60">
        <v>50104</v>
      </c>
      <c r="C16" s="56">
        <v>62021000500006</v>
      </c>
      <c r="D16" s="68" t="s">
        <v>13</v>
      </c>
      <c r="E16" s="62" t="s">
        <v>321</v>
      </c>
      <c r="F16" s="57">
        <v>322050</v>
      </c>
      <c r="G16" s="63" t="s">
        <v>322</v>
      </c>
      <c r="H16" s="63" t="s">
        <v>28</v>
      </c>
      <c r="I16" s="63" t="s">
        <v>323</v>
      </c>
      <c r="J16" s="63">
        <v>3101377412</v>
      </c>
      <c r="K16" s="63">
        <v>4600055807</v>
      </c>
      <c r="L16" s="65"/>
      <c r="M16" s="65"/>
      <c r="N16" s="65"/>
      <c r="O16" s="66">
        <v>302</v>
      </c>
      <c r="P16" s="66">
        <v>39.26</v>
      </c>
      <c r="Q16" s="66">
        <v>341.26</v>
      </c>
    </row>
    <row r="17" spans="1:17" ht="55.2" x14ac:dyDescent="0.3">
      <c r="A17" s="59" t="s">
        <v>281</v>
      </c>
      <c r="B17" s="60">
        <v>59903</v>
      </c>
      <c r="C17" s="56">
        <v>62021000100029</v>
      </c>
      <c r="D17" s="68" t="s">
        <v>172</v>
      </c>
      <c r="E17" s="62" t="s">
        <v>324</v>
      </c>
      <c r="F17" s="57">
        <v>1</v>
      </c>
      <c r="G17" s="63" t="s">
        <v>325</v>
      </c>
      <c r="H17" s="63" t="s">
        <v>28</v>
      </c>
      <c r="I17" s="63" t="s">
        <v>245</v>
      </c>
      <c r="J17" s="63" t="s">
        <v>299</v>
      </c>
      <c r="K17" s="63" t="s">
        <v>326</v>
      </c>
      <c r="L17" s="65"/>
      <c r="M17" s="65"/>
      <c r="N17" s="65"/>
      <c r="O17" s="66">
        <v>14588.79</v>
      </c>
      <c r="P17" s="66">
        <f>O17*13%</f>
        <v>1896.5427000000002</v>
      </c>
      <c r="Q17" s="66">
        <f>P17+O17</f>
        <v>16485.332700000003</v>
      </c>
    </row>
    <row r="18" spans="1:17" ht="41.4" x14ac:dyDescent="0.3">
      <c r="A18" s="59" t="s">
        <v>327</v>
      </c>
      <c r="B18" s="60">
        <v>10808</v>
      </c>
      <c r="C18" s="56">
        <v>62021000700021</v>
      </c>
      <c r="D18" s="68" t="s">
        <v>14</v>
      </c>
      <c r="E18" s="62" t="s">
        <v>328</v>
      </c>
      <c r="F18" s="57">
        <v>1</v>
      </c>
      <c r="G18" s="63" t="s">
        <v>329</v>
      </c>
      <c r="H18" s="63" t="s">
        <v>28</v>
      </c>
      <c r="I18" s="63" t="s">
        <v>330</v>
      </c>
      <c r="J18" s="63" t="s">
        <v>331</v>
      </c>
      <c r="K18" s="63" t="s">
        <v>332</v>
      </c>
      <c r="L18" s="65"/>
      <c r="M18" s="65"/>
      <c r="N18" s="65"/>
      <c r="O18" s="66"/>
      <c r="P18" s="66"/>
      <c r="Q18" s="66"/>
    </row>
    <row r="19" spans="1:17" ht="82.8" x14ac:dyDescent="0.3">
      <c r="A19" s="59" t="s">
        <v>327</v>
      </c>
      <c r="B19" s="60">
        <v>10808</v>
      </c>
      <c r="C19" s="56">
        <v>62021000700022</v>
      </c>
      <c r="D19" s="68" t="s">
        <v>14</v>
      </c>
      <c r="E19" s="62" t="s">
        <v>333</v>
      </c>
      <c r="F19" s="57">
        <v>1</v>
      </c>
      <c r="G19" s="63" t="s">
        <v>334</v>
      </c>
      <c r="H19" s="63" t="s">
        <v>28</v>
      </c>
      <c r="I19" s="63" t="s">
        <v>335</v>
      </c>
      <c r="J19" s="63" t="s">
        <v>336</v>
      </c>
      <c r="K19" s="63" t="s">
        <v>337</v>
      </c>
      <c r="L19" s="65"/>
      <c r="M19" s="65"/>
      <c r="N19" s="65"/>
      <c r="O19" s="65">
        <v>9000</v>
      </c>
      <c r="P19" s="65">
        <f>O19*13%</f>
        <v>1170</v>
      </c>
      <c r="Q19" s="65">
        <f>P19+O19</f>
        <v>10170</v>
      </c>
    </row>
    <row r="20" spans="1:17" x14ac:dyDescent="0.3">
      <c r="A20" s="59" t="s">
        <v>320</v>
      </c>
      <c r="B20" s="60">
        <v>50199</v>
      </c>
      <c r="C20" s="56">
        <v>62021000500007</v>
      </c>
      <c r="D20" s="68" t="s">
        <v>13</v>
      </c>
      <c r="E20" s="62" t="s">
        <v>338</v>
      </c>
      <c r="F20" s="70">
        <v>54240</v>
      </c>
      <c r="G20" s="63" t="s">
        <v>303</v>
      </c>
      <c r="H20" s="63" t="s">
        <v>28</v>
      </c>
      <c r="I20" s="63" t="s">
        <v>339</v>
      </c>
      <c r="J20" s="63" t="s">
        <v>340</v>
      </c>
      <c r="K20" s="63">
        <v>4600055984</v>
      </c>
      <c r="L20" s="65">
        <v>33585</v>
      </c>
      <c r="M20" s="65">
        <f>L20*13%</f>
        <v>4366.05</v>
      </c>
      <c r="N20" s="65">
        <f>M20+L20</f>
        <v>37951.050000000003</v>
      </c>
      <c r="O20" s="66"/>
      <c r="P20" s="66"/>
      <c r="Q20" s="66"/>
    </row>
    <row r="21" spans="1:17" ht="27.6" x14ac:dyDescent="0.3">
      <c r="A21" s="59" t="s">
        <v>281</v>
      </c>
      <c r="B21" s="60">
        <v>10103</v>
      </c>
      <c r="C21" s="56">
        <v>62021000100030</v>
      </c>
      <c r="D21" s="68" t="s">
        <v>51</v>
      </c>
      <c r="E21" s="62" t="s">
        <v>341</v>
      </c>
      <c r="F21" s="57">
        <v>8</v>
      </c>
      <c r="G21" s="63" t="s">
        <v>342</v>
      </c>
      <c r="H21" s="63" t="s">
        <v>343</v>
      </c>
      <c r="I21" s="63"/>
      <c r="J21" s="63"/>
      <c r="K21" s="63"/>
      <c r="L21" s="65"/>
      <c r="M21" s="65"/>
      <c r="N21" s="65"/>
      <c r="O21" s="66"/>
      <c r="P21" s="66"/>
      <c r="Q21" s="66"/>
    </row>
    <row r="22" spans="1:17" x14ac:dyDescent="0.3">
      <c r="A22" s="59" t="s">
        <v>287</v>
      </c>
      <c r="B22" s="60">
        <v>29903</v>
      </c>
      <c r="C22" s="56">
        <v>62021000600007</v>
      </c>
      <c r="D22" s="68" t="s">
        <v>13</v>
      </c>
      <c r="E22" s="62" t="s">
        <v>344</v>
      </c>
      <c r="F22" s="57">
        <v>66640</v>
      </c>
      <c r="G22" s="63" t="s">
        <v>345</v>
      </c>
      <c r="H22" s="63" t="s">
        <v>28</v>
      </c>
      <c r="I22" s="63" t="s">
        <v>346</v>
      </c>
      <c r="J22" s="63" t="s">
        <v>347</v>
      </c>
      <c r="K22" s="63">
        <v>4600055156</v>
      </c>
      <c r="L22" s="65">
        <v>53550</v>
      </c>
      <c r="M22" s="65">
        <f t="shared" ref="M22:M23" si="4">L22*13%</f>
        <v>6961.5</v>
      </c>
      <c r="N22" s="65">
        <f t="shared" ref="N22:N23" si="5">M22+L22</f>
        <v>60511.5</v>
      </c>
      <c r="O22" s="66"/>
      <c r="P22" s="66"/>
      <c r="Q22" s="66"/>
    </row>
    <row r="23" spans="1:17" x14ac:dyDescent="0.3">
      <c r="A23" s="59" t="s">
        <v>287</v>
      </c>
      <c r="B23" s="60">
        <v>29902</v>
      </c>
      <c r="C23" s="56">
        <v>62021000600006</v>
      </c>
      <c r="D23" s="68" t="s">
        <v>13</v>
      </c>
      <c r="E23" s="62" t="s">
        <v>348</v>
      </c>
      <c r="F23" s="57">
        <v>30000</v>
      </c>
      <c r="G23" s="63" t="s">
        <v>349</v>
      </c>
      <c r="H23" s="63" t="s">
        <v>28</v>
      </c>
      <c r="I23" s="63" t="s">
        <v>346</v>
      </c>
      <c r="J23" s="63" t="s">
        <v>347</v>
      </c>
      <c r="K23" s="63">
        <v>4600055335</v>
      </c>
      <c r="L23" s="65">
        <v>22600</v>
      </c>
      <c r="M23" s="65">
        <f t="shared" si="4"/>
        <v>2938</v>
      </c>
      <c r="N23" s="65">
        <f t="shared" si="5"/>
        <v>25538</v>
      </c>
      <c r="O23" s="66"/>
      <c r="P23" s="66"/>
      <c r="Q23" s="66"/>
    </row>
    <row r="24" spans="1:17" ht="27.6" x14ac:dyDescent="0.3">
      <c r="A24" s="78" t="s">
        <v>287</v>
      </c>
      <c r="B24" s="78">
        <v>59903</v>
      </c>
      <c r="C24" s="81">
        <v>62021000600009</v>
      </c>
      <c r="D24" s="93" t="s">
        <v>13</v>
      </c>
      <c r="E24" s="85" t="s">
        <v>350</v>
      </c>
      <c r="F24" s="94">
        <v>3500000</v>
      </c>
      <c r="G24" s="88" t="s">
        <v>351</v>
      </c>
      <c r="H24" s="88" t="s">
        <v>28</v>
      </c>
      <c r="I24" s="63" t="s">
        <v>352</v>
      </c>
      <c r="J24" s="63" t="s">
        <v>353</v>
      </c>
      <c r="K24" s="63" t="s">
        <v>354</v>
      </c>
      <c r="L24" s="65"/>
      <c r="M24" s="65"/>
      <c r="N24" s="65"/>
      <c r="O24" s="66">
        <v>3649.38</v>
      </c>
      <c r="P24" s="66">
        <v>474.41899999999998</v>
      </c>
      <c r="Q24" s="66">
        <v>4123.799</v>
      </c>
    </row>
    <row r="25" spans="1:17" ht="41.4" x14ac:dyDescent="0.3">
      <c r="A25" s="79"/>
      <c r="B25" s="79"/>
      <c r="C25" s="82"/>
      <c r="D25" s="84"/>
      <c r="E25" s="85"/>
      <c r="F25" s="95"/>
      <c r="G25" s="79"/>
      <c r="H25" s="79"/>
      <c r="I25" s="63" t="s">
        <v>355</v>
      </c>
      <c r="J25" s="63" t="s">
        <v>356</v>
      </c>
      <c r="K25" s="63" t="s">
        <v>357</v>
      </c>
      <c r="L25" s="65"/>
      <c r="M25" s="65"/>
      <c r="N25" s="65"/>
      <c r="O25" s="66">
        <v>830</v>
      </c>
      <c r="P25" s="66">
        <v>107.9</v>
      </c>
      <c r="Q25" s="66">
        <v>937.9</v>
      </c>
    </row>
    <row r="26" spans="1:17" ht="27.6" x14ac:dyDescent="0.3">
      <c r="A26" s="59" t="s">
        <v>287</v>
      </c>
      <c r="B26" s="60">
        <v>20102</v>
      </c>
      <c r="C26" s="56">
        <v>62021000600008</v>
      </c>
      <c r="D26" s="68" t="s">
        <v>13</v>
      </c>
      <c r="E26" s="62" t="s">
        <v>358</v>
      </c>
      <c r="F26" s="57">
        <v>102000</v>
      </c>
      <c r="G26" s="63" t="s">
        <v>359</v>
      </c>
      <c r="H26" s="63" t="s">
        <v>28</v>
      </c>
      <c r="I26" s="63" t="s">
        <v>360</v>
      </c>
      <c r="J26" s="63" t="s">
        <v>361</v>
      </c>
      <c r="K26" s="63">
        <v>4600056061</v>
      </c>
      <c r="L26" s="65">
        <v>88500</v>
      </c>
      <c r="M26" s="65">
        <f>L26*13%</f>
        <v>11505</v>
      </c>
      <c r="N26" s="65">
        <f t="shared" ref="N26:N28" si="6">M26+L26</f>
        <v>100005</v>
      </c>
      <c r="O26" s="66"/>
      <c r="P26" s="66"/>
      <c r="Q26" s="66"/>
    </row>
    <row r="27" spans="1:17" ht="27.6" x14ac:dyDescent="0.3">
      <c r="A27" s="59" t="s">
        <v>295</v>
      </c>
      <c r="B27" s="60">
        <v>10701</v>
      </c>
      <c r="C27" s="58" t="s">
        <v>362</v>
      </c>
      <c r="D27" s="68" t="s">
        <v>14</v>
      </c>
      <c r="E27" s="62" t="s">
        <v>363</v>
      </c>
      <c r="F27" s="57">
        <v>1940040</v>
      </c>
      <c r="G27" s="63" t="s">
        <v>364</v>
      </c>
      <c r="H27" s="63" t="s">
        <v>28</v>
      </c>
      <c r="I27" s="63" t="s">
        <v>365</v>
      </c>
      <c r="J27" s="63" t="s">
        <v>366</v>
      </c>
      <c r="K27" s="63">
        <v>4600053510</v>
      </c>
      <c r="L27" s="65">
        <v>1902000</v>
      </c>
      <c r="M27" s="65">
        <f t="shared" ref="M27:M28" si="7">L27*2%</f>
        <v>38040</v>
      </c>
      <c r="N27" s="65">
        <f t="shared" si="6"/>
        <v>1940040</v>
      </c>
      <c r="O27" s="66"/>
      <c r="P27" s="66"/>
      <c r="Q27" s="66"/>
    </row>
    <row r="28" spans="1:17" ht="27.6" x14ac:dyDescent="0.3">
      <c r="A28" s="59" t="s">
        <v>295</v>
      </c>
      <c r="B28" s="60">
        <v>10701</v>
      </c>
      <c r="C28" s="56" t="s">
        <v>367</v>
      </c>
      <c r="D28" s="68" t="s">
        <v>14</v>
      </c>
      <c r="E28" s="62" t="s">
        <v>368</v>
      </c>
      <c r="F28" s="57">
        <v>293760</v>
      </c>
      <c r="G28" s="63" t="s">
        <v>369</v>
      </c>
      <c r="H28" s="63" t="s">
        <v>28</v>
      </c>
      <c r="I28" s="63" t="s">
        <v>370</v>
      </c>
      <c r="J28" s="63" t="s">
        <v>371</v>
      </c>
      <c r="K28" s="63">
        <v>4600053665</v>
      </c>
      <c r="L28" s="65">
        <v>288000</v>
      </c>
      <c r="M28" s="65">
        <f t="shared" si="7"/>
        <v>5760</v>
      </c>
      <c r="N28" s="65">
        <f t="shared" si="6"/>
        <v>293760</v>
      </c>
      <c r="O28" s="66"/>
      <c r="P28" s="66"/>
      <c r="Q28" s="66"/>
    </row>
    <row r="29" spans="1:17" ht="41.4" x14ac:dyDescent="0.3">
      <c r="A29" s="59" t="s">
        <v>320</v>
      </c>
      <c r="B29" s="60">
        <v>10807</v>
      </c>
      <c r="C29" s="56">
        <v>62021000500008</v>
      </c>
      <c r="D29" s="68" t="s">
        <v>13</v>
      </c>
      <c r="E29" s="62" t="s">
        <v>372</v>
      </c>
      <c r="F29" s="57">
        <v>1</v>
      </c>
      <c r="G29" s="63" t="s">
        <v>373</v>
      </c>
      <c r="H29" s="63" t="s">
        <v>28</v>
      </c>
      <c r="I29" s="77" t="s">
        <v>374</v>
      </c>
      <c r="J29" s="75"/>
      <c r="K29" s="75"/>
      <c r="L29" s="75"/>
      <c r="M29" s="75"/>
      <c r="N29" s="75"/>
      <c r="O29" s="75"/>
      <c r="P29" s="75"/>
      <c r="Q29" s="76"/>
    </row>
    <row r="30" spans="1:17" x14ac:dyDescent="0.3">
      <c r="A30" s="59" t="s">
        <v>295</v>
      </c>
      <c r="B30" s="60">
        <v>59903</v>
      </c>
      <c r="C30" s="56">
        <v>62021000300007</v>
      </c>
      <c r="D30" s="68" t="s">
        <v>13</v>
      </c>
      <c r="E30" s="62" t="s">
        <v>375</v>
      </c>
      <c r="F30" s="70">
        <v>1</v>
      </c>
      <c r="G30" s="63" t="s">
        <v>376</v>
      </c>
      <c r="H30" s="63" t="s">
        <v>28</v>
      </c>
      <c r="I30" s="63" t="s">
        <v>377</v>
      </c>
      <c r="J30" s="63" t="s">
        <v>378</v>
      </c>
      <c r="K30" s="63" t="s">
        <v>379</v>
      </c>
      <c r="L30" s="65"/>
      <c r="M30" s="65"/>
      <c r="N30" s="65"/>
      <c r="O30" s="66">
        <v>104</v>
      </c>
      <c r="P30" s="66">
        <f>O30*13%</f>
        <v>13.52</v>
      </c>
      <c r="Q30" s="66">
        <f>P30+O30</f>
        <v>117.52</v>
      </c>
    </row>
    <row r="31" spans="1:17" ht="41.4" x14ac:dyDescent="0.3">
      <c r="A31" s="59" t="s">
        <v>281</v>
      </c>
      <c r="B31" s="60">
        <v>10406</v>
      </c>
      <c r="C31" s="56">
        <v>62021000100037</v>
      </c>
      <c r="D31" s="68" t="s">
        <v>13</v>
      </c>
      <c r="E31" s="62" t="s">
        <v>380</v>
      </c>
      <c r="F31" s="57">
        <v>1</v>
      </c>
      <c r="G31" s="63" t="s">
        <v>381</v>
      </c>
      <c r="H31" s="63" t="s">
        <v>28</v>
      </c>
      <c r="I31" s="63" t="s">
        <v>382</v>
      </c>
      <c r="J31" s="63" t="s">
        <v>383</v>
      </c>
      <c r="K31" s="63" t="s">
        <v>384</v>
      </c>
      <c r="L31" s="65">
        <v>1212500</v>
      </c>
      <c r="M31" s="65">
        <f>L31*13%</f>
        <v>157625</v>
      </c>
      <c r="N31" s="65">
        <f>M31+L31</f>
        <v>1370125</v>
      </c>
      <c r="O31" s="66"/>
      <c r="P31" s="66"/>
      <c r="Q31" s="66"/>
    </row>
    <row r="32" spans="1:17" x14ac:dyDescent="0.3">
      <c r="A32" s="59" t="s">
        <v>281</v>
      </c>
      <c r="B32" s="60">
        <v>50103</v>
      </c>
      <c r="C32" s="56">
        <v>62021000100033</v>
      </c>
      <c r="D32" s="68" t="s">
        <v>13</v>
      </c>
      <c r="E32" s="62" t="s">
        <v>385</v>
      </c>
      <c r="F32" s="70">
        <v>120000</v>
      </c>
      <c r="G32" s="63" t="s">
        <v>307</v>
      </c>
      <c r="H32" s="63" t="s">
        <v>28</v>
      </c>
      <c r="I32" s="63" t="s">
        <v>386</v>
      </c>
      <c r="J32" s="63" t="s">
        <v>387</v>
      </c>
      <c r="K32" s="63">
        <v>4600055145</v>
      </c>
      <c r="L32" s="65"/>
      <c r="M32" s="65"/>
      <c r="N32" s="65"/>
      <c r="O32" s="65">
        <v>108</v>
      </c>
      <c r="P32" s="65">
        <f>O32*13%</f>
        <v>14.040000000000001</v>
      </c>
      <c r="Q32" s="65">
        <f>P32+O32</f>
        <v>122.04</v>
      </c>
    </row>
    <row r="33" spans="1:17" ht="27.6" x14ac:dyDescent="0.3">
      <c r="A33" s="59" t="s">
        <v>295</v>
      </c>
      <c r="B33" s="60">
        <v>10499</v>
      </c>
      <c r="C33" s="56">
        <v>62021000300009</v>
      </c>
      <c r="D33" s="68" t="s">
        <v>172</v>
      </c>
      <c r="E33" s="62" t="s">
        <v>388</v>
      </c>
      <c r="F33" s="57">
        <v>1</v>
      </c>
      <c r="G33" s="63" t="s">
        <v>389</v>
      </c>
      <c r="H33" s="63" t="s">
        <v>390</v>
      </c>
      <c r="I33" s="63"/>
      <c r="J33" s="63"/>
      <c r="K33" s="63"/>
      <c r="L33" s="65"/>
      <c r="M33" s="65"/>
      <c r="N33" s="65"/>
      <c r="O33" s="66"/>
      <c r="P33" s="66"/>
      <c r="Q33" s="66"/>
    </row>
    <row r="34" spans="1:17" ht="41.4" x14ac:dyDescent="0.3">
      <c r="A34" s="59" t="s">
        <v>320</v>
      </c>
      <c r="B34" s="60">
        <v>20104</v>
      </c>
      <c r="C34" s="56">
        <v>62021000500010</v>
      </c>
      <c r="D34" s="68" t="s">
        <v>13</v>
      </c>
      <c r="E34" s="62" t="s">
        <v>391</v>
      </c>
      <c r="F34" s="57">
        <v>1</v>
      </c>
      <c r="G34" s="63" t="s">
        <v>392</v>
      </c>
      <c r="H34" s="63" t="s">
        <v>28</v>
      </c>
      <c r="I34" s="63" t="s">
        <v>393</v>
      </c>
      <c r="J34" s="63">
        <v>3101365523</v>
      </c>
      <c r="K34" s="63" t="s">
        <v>394</v>
      </c>
      <c r="L34" s="65"/>
      <c r="M34" s="65"/>
      <c r="N34" s="65"/>
      <c r="O34" s="66">
        <v>35</v>
      </c>
      <c r="P34" s="66">
        <v>4.55</v>
      </c>
      <c r="Q34" s="66">
        <v>39.549999999999997</v>
      </c>
    </row>
    <row r="35" spans="1:17" ht="27.6" x14ac:dyDescent="0.3">
      <c r="A35" s="59" t="s">
        <v>281</v>
      </c>
      <c r="B35" s="60">
        <v>29905</v>
      </c>
      <c r="C35" s="56">
        <v>62021000100034</v>
      </c>
      <c r="D35" s="68" t="s">
        <v>13</v>
      </c>
      <c r="E35" s="62" t="s">
        <v>395</v>
      </c>
      <c r="F35" s="57">
        <v>238000</v>
      </c>
      <c r="G35" s="63" t="s">
        <v>359</v>
      </c>
      <c r="H35" s="63" t="s">
        <v>28</v>
      </c>
      <c r="I35" s="63" t="s">
        <v>396</v>
      </c>
      <c r="J35" s="63" t="s">
        <v>397</v>
      </c>
      <c r="K35" s="63">
        <v>4600055163</v>
      </c>
      <c r="L35" s="65">
        <v>92000</v>
      </c>
      <c r="M35" s="65">
        <f>L35*13%</f>
        <v>11960</v>
      </c>
      <c r="N35" s="65">
        <f>M35+L35</f>
        <v>103960</v>
      </c>
      <c r="O35" s="66"/>
      <c r="P35" s="66"/>
      <c r="Q35" s="66"/>
    </row>
    <row r="36" spans="1:17" ht="55.2" x14ac:dyDescent="0.3">
      <c r="A36" s="59" t="s">
        <v>281</v>
      </c>
      <c r="B36" s="60" t="s">
        <v>398</v>
      </c>
      <c r="C36" s="56">
        <v>62021000100014</v>
      </c>
      <c r="D36" s="68" t="s">
        <v>13</v>
      </c>
      <c r="E36" s="62" t="s">
        <v>399</v>
      </c>
      <c r="F36" s="57">
        <v>1583735</v>
      </c>
      <c r="G36" s="63" t="s">
        <v>400</v>
      </c>
      <c r="H36" s="63" t="s">
        <v>28</v>
      </c>
      <c r="I36" s="63" t="s">
        <v>401</v>
      </c>
      <c r="J36" s="63">
        <v>3101091394</v>
      </c>
      <c r="K36" s="63">
        <v>4600055869</v>
      </c>
      <c r="L36" s="65">
        <v>257150</v>
      </c>
      <c r="M36" s="65">
        <v>33429.5</v>
      </c>
      <c r="N36" s="65">
        <v>290579.5</v>
      </c>
      <c r="O36" s="66"/>
      <c r="P36" s="66"/>
      <c r="Q36" s="66"/>
    </row>
    <row r="37" spans="1:17" ht="55.2" x14ac:dyDescent="0.3">
      <c r="A37" s="59" t="s">
        <v>281</v>
      </c>
      <c r="B37" s="60" t="s">
        <v>398</v>
      </c>
      <c r="C37" s="56">
        <v>62021000100014</v>
      </c>
      <c r="D37" s="68" t="s">
        <v>13</v>
      </c>
      <c r="E37" s="62" t="s">
        <v>399</v>
      </c>
      <c r="F37" s="57">
        <v>1583735</v>
      </c>
      <c r="G37" s="63" t="s">
        <v>400</v>
      </c>
      <c r="H37" s="63" t="s">
        <v>28</v>
      </c>
      <c r="I37" s="63" t="s">
        <v>402</v>
      </c>
      <c r="J37" s="63">
        <v>3101667782</v>
      </c>
      <c r="K37" s="63">
        <v>4600055775</v>
      </c>
      <c r="L37" s="65">
        <v>135625</v>
      </c>
      <c r="M37" s="65">
        <v>17631.25</v>
      </c>
      <c r="N37" s="65">
        <v>153256.25</v>
      </c>
      <c r="O37" s="66"/>
      <c r="P37" s="66"/>
      <c r="Q37" s="66"/>
    </row>
    <row r="38" spans="1:17" ht="55.2" x14ac:dyDescent="0.3">
      <c r="A38" s="59" t="s">
        <v>281</v>
      </c>
      <c r="B38" s="60">
        <v>10103</v>
      </c>
      <c r="C38" s="56">
        <v>62021000100036</v>
      </c>
      <c r="D38" s="68" t="s">
        <v>172</v>
      </c>
      <c r="E38" s="62" t="s">
        <v>403</v>
      </c>
      <c r="F38" s="57">
        <v>2</v>
      </c>
      <c r="G38" s="63" t="s">
        <v>404</v>
      </c>
      <c r="H38" s="63" t="s">
        <v>390</v>
      </c>
      <c r="I38" s="63"/>
      <c r="J38" s="63"/>
      <c r="K38" s="63"/>
      <c r="L38" s="65"/>
      <c r="M38" s="65"/>
      <c r="N38" s="65"/>
      <c r="O38" s="66"/>
      <c r="P38" s="66"/>
      <c r="Q38" s="66"/>
    </row>
    <row r="39" spans="1:17" x14ac:dyDescent="0.3">
      <c r="A39" s="59" t="s">
        <v>281</v>
      </c>
      <c r="B39" s="60">
        <v>20305</v>
      </c>
      <c r="C39" s="56">
        <v>62021000100039</v>
      </c>
      <c r="D39" s="68" t="s">
        <v>13</v>
      </c>
      <c r="E39" s="62" t="s">
        <v>405</v>
      </c>
      <c r="F39" s="57">
        <v>125000</v>
      </c>
      <c r="G39" s="63" t="s">
        <v>406</v>
      </c>
      <c r="H39" s="63" t="s">
        <v>28</v>
      </c>
      <c r="I39" s="77" t="s">
        <v>374</v>
      </c>
      <c r="J39" s="75"/>
      <c r="K39" s="75"/>
      <c r="L39" s="75"/>
      <c r="M39" s="75"/>
      <c r="N39" s="75"/>
      <c r="O39" s="75"/>
      <c r="P39" s="75"/>
      <c r="Q39" s="76"/>
    </row>
    <row r="40" spans="1:17" ht="27.6" x14ac:dyDescent="0.3">
      <c r="A40" s="59" t="s">
        <v>295</v>
      </c>
      <c r="B40" s="60">
        <v>10301</v>
      </c>
      <c r="C40" s="56">
        <v>62021000300010</v>
      </c>
      <c r="D40" s="68" t="s">
        <v>172</v>
      </c>
      <c r="E40" s="62" t="s">
        <v>407</v>
      </c>
      <c r="F40" s="57">
        <v>135500000</v>
      </c>
      <c r="G40" s="63" t="s">
        <v>408</v>
      </c>
      <c r="H40" s="63" t="s">
        <v>409</v>
      </c>
      <c r="I40" s="63"/>
      <c r="J40" s="63"/>
      <c r="K40" s="63"/>
      <c r="L40" s="65"/>
      <c r="M40" s="65"/>
      <c r="N40" s="65"/>
      <c r="O40" s="66"/>
      <c r="P40" s="66"/>
      <c r="Q40" s="66"/>
    </row>
    <row r="41" spans="1:17" ht="27.6" x14ac:dyDescent="0.3">
      <c r="A41" s="59" t="s">
        <v>327</v>
      </c>
      <c r="B41" s="60">
        <v>10701</v>
      </c>
      <c r="C41" s="56">
        <v>62021000700025</v>
      </c>
      <c r="D41" s="68" t="s">
        <v>13</v>
      </c>
      <c r="E41" s="62" t="s">
        <v>410</v>
      </c>
      <c r="F41" s="57">
        <v>1173000</v>
      </c>
      <c r="G41" s="63" t="s">
        <v>411</v>
      </c>
      <c r="H41" s="63" t="s">
        <v>412</v>
      </c>
      <c r="I41" s="63"/>
      <c r="J41" s="63"/>
      <c r="K41" s="63"/>
      <c r="L41" s="65"/>
      <c r="M41" s="65"/>
      <c r="N41" s="65"/>
      <c r="O41" s="66"/>
      <c r="P41" s="66"/>
      <c r="Q41" s="66"/>
    </row>
    <row r="42" spans="1:17" ht="27.6" x14ac:dyDescent="0.3">
      <c r="A42" s="59" t="s">
        <v>281</v>
      </c>
      <c r="B42" s="60">
        <v>10101</v>
      </c>
      <c r="C42" s="56">
        <v>62021000100040</v>
      </c>
      <c r="D42" s="68" t="s">
        <v>13</v>
      </c>
      <c r="E42" s="62" t="s">
        <v>413</v>
      </c>
      <c r="F42" s="57">
        <v>5202000</v>
      </c>
      <c r="G42" s="63" t="s">
        <v>414</v>
      </c>
      <c r="H42" s="63" t="s">
        <v>28</v>
      </c>
      <c r="I42" s="63" t="s">
        <v>415</v>
      </c>
      <c r="J42" s="63" t="s">
        <v>416</v>
      </c>
      <c r="K42" s="63" t="s">
        <v>417</v>
      </c>
      <c r="L42" s="65">
        <v>5202000.8600000003</v>
      </c>
      <c r="M42" s="65">
        <f t="shared" ref="M42:M48" si="8">L42*13%</f>
        <v>676260.11180000007</v>
      </c>
      <c r="N42" s="65">
        <f t="shared" ref="N42:N48" si="9">M42+L42</f>
        <v>5878260.9718000004</v>
      </c>
      <c r="O42" s="66"/>
      <c r="P42" s="66"/>
      <c r="Q42" s="66"/>
    </row>
    <row r="43" spans="1:17" ht="57" customHeight="1" x14ac:dyDescent="0.3">
      <c r="A43" s="78" t="s">
        <v>281</v>
      </c>
      <c r="B43" s="80">
        <v>20304</v>
      </c>
      <c r="C43" s="81">
        <v>62021000100035</v>
      </c>
      <c r="D43" s="83" t="s">
        <v>13</v>
      </c>
      <c r="E43" s="85" t="s">
        <v>418</v>
      </c>
      <c r="F43" s="86">
        <v>3210000</v>
      </c>
      <c r="G43" s="88" t="s">
        <v>419</v>
      </c>
      <c r="H43" s="63" t="s">
        <v>28</v>
      </c>
      <c r="I43" s="63" t="s">
        <v>420</v>
      </c>
      <c r="J43" s="63" t="s">
        <v>421</v>
      </c>
      <c r="K43" s="63">
        <v>4600055493</v>
      </c>
      <c r="L43" s="65">
        <v>2043350.9</v>
      </c>
      <c r="M43" s="65">
        <f t="shared" si="8"/>
        <v>265635.61699999997</v>
      </c>
      <c r="N43" s="65">
        <f t="shared" si="9"/>
        <v>2308986.517</v>
      </c>
      <c r="O43" s="66"/>
      <c r="P43" s="66"/>
      <c r="Q43" s="66"/>
    </row>
    <row r="44" spans="1:17" x14ac:dyDescent="0.3">
      <c r="A44" s="89"/>
      <c r="B44" s="89"/>
      <c r="C44" s="90"/>
      <c r="D44" s="91"/>
      <c r="E44" s="85"/>
      <c r="F44" s="92"/>
      <c r="G44" s="89"/>
      <c r="H44" s="63" t="s">
        <v>28</v>
      </c>
      <c r="I44" s="63" t="s">
        <v>422</v>
      </c>
      <c r="J44" s="63" t="s">
        <v>423</v>
      </c>
      <c r="K44" s="63">
        <v>4600055392</v>
      </c>
      <c r="L44" s="65">
        <v>156144.82999999999</v>
      </c>
      <c r="M44" s="65">
        <f t="shared" si="8"/>
        <v>20298.8279</v>
      </c>
      <c r="N44" s="65">
        <f t="shared" si="9"/>
        <v>176443.65789999999</v>
      </c>
      <c r="O44" s="66"/>
      <c r="P44" s="66"/>
      <c r="Q44" s="66"/>
    </row>
    <row r="45" spans="1:17" ht="27.6" x14ac:dyDescent="0.3">
      <c r="A45" s="79"/>
      <c r="B45" s="79"/>
      <c r="C45" s="82"/>
      <c r="D45" s="84"/>
      <c r="E45" s="85"/>
      <c r="F45" s="87"/>
      <c r="G45" s="79"/>
      <c r="H45" s="63" t="s">
        <v>28</v>
      </c>
      <c r="I45" s="63" t="s">
        <v>424</v>
      </c>
      <c r="J45" s="63" t="s">
        <v>425</v>
      </c>
      <c r="K45" s="63">
        <v>4600055492</v>
      </c>
      <c r="L45" s="65">
        <v>145925</v>
      </c>
      <c r="M45" s="65">
        <f t="shared" si="8"/>
        <v>18970.25</v>
      </c>
      <c r="N45" s="65">
        <f t="shared" si="9"/>
        <v>164895.25</v>
      </c>
      <c r="O45" s="66"/>
      <c r="P45" s="66"/>
      <c r="Q45" s="66"/>
    </row>
    <row r="46" spans="1:17" x14ac:dyDescent="0.3">
      <c r="A46" s="59" t="s">
        <v>327</v>
      </c>
      <c r="B46" s="60" t="s">
        <v>426</v>
      </c>
      <c r="C46" s="56">
        <v>62021000700023</v>
      </c>
      <c r="D46" s="68" t="s">
        <v>13</v>
      </c>
      <c r="E46" s="62" t="s">
        <v>427</v>
      </c>
      <c r="F46" s="57">
        <v>78620</v>
      </c>
      <c r="G46" s="63" t="s">
        <v>345</v>
      </c>
      <c r="H46" s="63" t="s">
        <v>28</v>
      </c>
      <c r="I46" s="63" t="s">
        <v>428</v>
      </c>
      <c r="J46" s="63" t="s">
        <v>347</v>
      </c>
      <c r="K46" s="63">
        <v>4600055155</v>
      </c>
      <c r="L46" s="65">
        <v>152775</v>
      </c>
      <c r="M46" s="65">
        <f t="shared" si="8"/>
        <v>19860.75</v>
      </c>
      <c r="N46" s="65">
        <f t="shared" si="9"/>
        <v>172635.75</v>
      </c>
      <c r="O46" s="66"/>
      <c r="P46" s="66"/>
      <c r="Q46" s="66"/>
    </row>
    <row r="47" spans="1:17" ht="57" customHeight="1" x14ac:dyDescent="0.3">
      <c r="A47" s="78" t="s">
        <v>281</v>
      </c>
      <c r="B47" s="80">
        <v>20402</v>
      </c>
      <c r="C47" s="81">
        <v>62021000100038</v>
      </c>
      <c r="D47" s="83" t="s">
        <v>13</v>
      </c>
      <c r="E47" s="85" t="s">
        <v>429</v>
      </c>
      <c r="F47" s="86">
        <v>1080000</v>
      </c>
      <c r="G47" s="88" t="s">
        <v>430</v>
      </c>
      <c r="H47" s="63" t="s">
        <v>28</v>
      </c>
      <c r="I47" s="63" t="s">
        <v>431</v>
      </c>
      <c r="J47" s="63" t="s">
        <v>432</v>
      </c>
      <c r="K47" s="63">
        <v>4600055547</v>
      </c>
      <c r="L47" s="65">
        <v>340000</v>
      </c>
      <c r="M47" s="65">
        <f t="shared" si="8"/>
        <v>44200</v>
      </c>
      <c r="N47" s="65">
        <f t="shared" si="9"/>
        <v>384200</v>
      </c>
      <c r="O47" s="66"/>
      <c r="P47" s="66"/>
      <c r="Q47" s="66"/>
    </row>
    <row r="48" spans="1:17" ht="27.6" x14ac:dyDescent="0.3">
      <c r="A48" s="79"/>
      <c r="B48" s="79"/>
      <c r="C48" s="82"/>
      <c r="D48" s="84"/>
      <c r="E48" s="85"/>
      <c r="F48" s="87"/>
      <c r="G48" s="79"/>
      <c r="H48" s="63" t="s">
        <v>28</v>
      </c>
      <c r="I48" s="63" t="s">
        <v>433</v>
      </c>
      <c r="J48" s="63" t="s">
        <v>434</v>
      </c>
      <c r="K48" s="63">
        <v>4600055496</v>
      </c>
      <c r="L48" s="65">
        <v>395000</v>
      </c>
      <c r="M48" s="65">
        <f t="shared" si="8"/>
        <v>51350</v>
      </c>
      <c r="N48" s="65">
        <f t="shared" si="9"/>
        <v>446350</v>
      </c>
      <c r="O48" s="66"/>
      <c r="P48" s="66"/>
      <c r="Q48" s="66"/>
    </row>
    <row r="49" spans="1:17" ht="41.4" x14ac:dyDescent="0.3">
      <c r="A49" s="59" t="s">
        <v>281</v>
      </c>
      <c r="B49" s="60" t="s">
        <v>435</v>
      </c>
      <c r="C49" s="56">
        <v>62021000100032</v>
      </c>
      <c r="D49" s="68" t="s">
        <v>13</v>
      </c>
      <c r="E49" s="62" t="s">
        <v>436</v>
      </c>
      <c r="F49" s="57">
        <v>66675</v>
      </c>
      <c r="G49" s="63" t="s">
        <v>437</v>
      </c>
      <c r="H49" s="63" t="s">
        <v>438</v>
      </c>
      <c r="I49" s="63" t="s">
        <v>439</v>
      </c>
      <c r="J49" s="63" t="s">
        <v>440</v>
      </c>
      <c r="K49" s="63">
        <v>4600054925</v>
      </c>
      <c r="L49" s="65"/>
      <c r="M49" s="65"/>
      <c r="N49" s="65">
        <v>19932.919999999998</v>
      </c>
      <c r="O49" s="66"/>
      <c r="P49" s="66"/>
      <c r="Q49" s="66"/>
    </row>
    <row r="50" spans="1:17" ht="27.6" x14ac:dyDescent="0.3">
      <c r="A50" s="59" t="s">
        <v>281</v>
      </c>
      <c r="B50" s="60">
        <v>29906</v>
      </c>
      <c r="C50" s="56">
        <v>62021000100031</v>
      </c>
      <c r="D50" s="68" t="s">
        <v>13</v>
      </c>
      <c r="E50" s="62" t="s">
        <v>441</v>
      </c>
      <c r="F50" s="57">
        <v>1</v>
      </c>
      <c r="G50" s="63" t="s">
        <v>442</v>
      </c>
      <c r="H50" s="63" t="s">
        <v>28</v>
      </c>
      <c r="I50" s="77" t="s">
        <v>374</v>
      </c>
      <c r="J50" s="75"/>
      <c r="K50" s="75"/>
      <c r="L50" s="75"/>
      <c r="M50" s="75"/>
      <c r="N50" s="75"/>
      <c r="O50" s="75"/>
      <c r="P50" s="75"/>
      <c r="Q50" s="76"/>
    </row>
    <row r="51" spans="1:17" ht="27.6" x14ac:dyDescent="0.3">
      <c r="A51" s="59" t="s">
        <v>327</v>
      </c>
      <c r="B51" s="60">
        <v>10499</v>
      </c>
      <c r="C51" s="56">
        <v>62021000700027</v>
      </c>
      <c r="D51" s="68" t="s">
        <v>13</v>
      </c>
      <c r="E51" s="62" t="s">
        <v>443</v>
      </c>
      <c r="F51" s="57">
        <v>1</v>
      </c>
      <c r="G51" s="63" t="s">
        <v>444</v>
      </c>
      <c r="H51" s="63" t="s">
        <v>28</v>
      </c>
      <c r="I51" s="63" t="s">
        <v>445</v>
      </c>
      <c r="J51" s="63" t="s">
        <v>446</v>
      </c>
      <c r="K51" s="63" t="s">
        <v>447</v>
      </c>
      <c r="L51" s="65">
        <v>1509014.73</v>
      </c>
      <c r="M51" s="65">
        <f>L51*13%</f>
        <v>196171.9149</v>
      </c>
      <c r="N51" s="65">
        <f t="shared" ref="N51:N54" si="10">M51+L51</f>
        <v>1705186.6449</v>
      </c>
      <c r="O51" s="66"/>
      <c r="P51" s="66"/>
      <c r="Q51" s="66"/>
    </row>
    <row r="52" spans="1:17" ht="41.4" x14ac:dyDescent="0.3">
      <c r="A52" s="59" t="s">
        <v>327</v>
      </c>
      <c r="B52" s="60">
        <v>10499</v>
      </c>
      <c r="C52" s="56">
        <v>62021000700028</v>
      </c>
      <c r="D52" s="68" t="s">
        <v>14</v>
      </c>
      <c r="E52" s="62" t="s">
        <v>448</v>
      </c>
      <c r="F52" s="57">
        <v>1</v>
      </c>
      <c r="G52" s="63" t="s">
        <v>449</v>
      </c>
      <c r="H52" s="63" t="s">
        <v>28</v>
      </c>
      <c r="I52" s="63" t="s">
        <v>450</v>
      </c>
      <c r="J52" s="63" t="s">
        <v>451</v>
      </c>
      <c r="K52" s="63" t="s">
        <v>452</v>
      </c>
      <c r="L52" s="65">
        <v>41725513.729999997</v>
      </c>
      <c r="M52" s="65">
        <v>5424316.7850000001</v>
      </c>
      <c r="N52" s="65">
        <f t="shared" si="10"/>
        <v>47149830.515000001</v>
      </c>
      <c r="O52" s="66"/>
      <c r="P52" s="66"/>
      <c r="Q52" s="66"/>
    </row>
    <row r="53" spans="1:17" ht="28.5" customHeight="1" x14ac:dyDescent="0.3">
      <c r="A53" s="78" t="s">
        <v>281</v>
      </c>
      <c r="B53" s="80" t="s">
        <v>453</v>
      </c>
      <c r="C53" s="81">
        <v>62021000100041</v>
      </c>
      <c r="D53" s="83" t="s">
        <v>13</v>
      </c>
      <c r="E53" s="85" t="s">
        <v>454</v>
      </c>
      <c r="F53" s="86">
        <v>400000</v>
      </c>
      <c r="G53" s="88" t="s">
        <v>455</v>
      </c>
      <c r="H53" s="71" t="s">
        <v>28</v>
      </c>
      <c r="I53" s="63" t="s">
        <v>456</v>
      </c>
      <c r="J53" s="63" t="s">
        <v>457</v>
      </c>
      <c r="K53" s="63">
        <v>4600055491</v>
      </c>
      <c r="L53" s="65">
        <v>86623</v>
      </c>
      <c r="M53" s="65">
        <f t="shared" ref="M53:M54" si="11">L53*13%</f>
        <v>11260.99</v>
      </c>
      <c r="N53" s="65">
        <f t="shared" si="10"/>
        <v>97883.99</v>
      </c>
      <c r="O53" s="66"/>
      <c r="P53" s="66"/>
      <c r="Q53" s="66"/>
    </row>
    <row r="54" spans="1:17" x14ac:dyDescent="0.3">
      <c r="A54" s="79"/>
      <c r="B54" s="79"/>
      <c r="C54" s="82"/>
      <c r="D54" s="84"/>
      <c r="E54" s="85"/>
      <c r="F54" s="87"/>
      <c r="G54" s="79"/>
      <c r="H54" s="63" t="s">
        <v>28</v>
      </c>
      <c r="I54" s="63" t="s">
        <v>422</v>
      </c>
      <c r="J54" s="63" t="s">
        <v>423</v>
      </c>
      <c r="K54" s="63">
        <v>4600055401</v>
      </c>
      <c r="L54" s="65">
        <v>195198.38</v>
      </c>
      <c r="M54" s="65">
        <f t="shared" si="11"/>
        <v>25375.789400000001</v>
      </c>
      <c r="N54" s="65">
        <f t="shared" si="10"/>
        <v>220574.16940000001</v>
      </c>
      <c r="O54" s="66"/>
      <c r="P54" s="66"/>
      <c r="Q54" s="66"/>
    </row>
    <row r="55" spans="1:17" ht="27.6" x14ac:dyDescent="0.3">
      <c r="A55" s="59" t="s">
        <v>327</v>
      </c>
      <c r="B55" s="60">
        <v>10805</v>
      </c>
      <c r="C55" s="56">
        <v>62021000700029</v>
      </c>
      <c r="D55" s="68" t="s">
        <v>13</v>
      </c>
      <c r="E55" s="62" t="s">
        <v>458</v>
      </c>
      <c r="F55" s="57">
        <v>1</v>
      </c>
      <c r="G55" s="63" t="s">
        <v>459</v>
      </c>
      <c r="H55" s="74" t="s">
        <v>460</v>
      </c>
      <c r="I55" s="75"/>
      <c r="J55" s="75"/>
      <c r="K55" s="75"/>
      <c r="L55" s="75"/>
      <c r="M55" s="75"/>
      <c r="N55" s="75"/>
      <c r="O55" s="75"/>
      <c r="P55" s="75"/>
      <c r="Q55" s="76"/>
    </row>
    <row r="56" spans="1:17" ht="27.6" x14ac:dyDescent="0.3">
      <c r="A56" s="59" t="s">
        <v>305</v>
      </c>
      <c r="B56" s="60">
        <v>20402</v>
      </c>
      <c r="C56" s="56">
        <v>62021000200005</v>
      </c>
      <c r="D56" s="68" t="s">
        <v>13</v>
      </c>
      <c r="E56" s="62" t="s">
        <v>461</v>
      </c>
      <c r="F56" s="57">
        <v>56000</v>
      </c>
      <c r="G56" s="63" t="s">
        <v>430</v>
      </c>
      <c r="H56" s="63" t="s">
        <v>28</v>
      </c>
      <c r="I56" s="63" t="s">
        <v>462</v>
      </c>
      <c r="J56" s="63" t="s">
        <v>463</v>
      </c>
      <c r="K56" s="63">
        <v>4600055512</v>
      </c>
      <c r="L56" s="65">
        <v>49720</v>
      </c>
      <c r="M56" s="65">
        <f>L56*13%</f>
        <v>6463.6</v>
      </c>
      <c r="N56" s="65">
        <f>M56+L56</f>
        <v>56183.6</v>
      </c>
      <c r="O56" s="66"/>
      <c r="P56" s="66"/>
      <c r="Q56" s="66"/>
    </row>
    <row r="57" spans="1:17" ht="27.6" x14ac:dyDescent="0.3">
      <c r="A57" s="59" t="s">
        <v>295</v>
      </c>
      <c r="B57" s="60">
        <v>50105</v>
      </c>
      <c r="C57" s="56">
        <v>62021000300011</v>
      </c>
      <c r="D57" s="68" t="s">
        <v>172</v>
      </c>
      <c r="E57" s="62" t="s">
        <v>464</v>
      </c>
      <c r="F57" s="57">
        <v>22293132.309999999</v>
      </c>
      <c r="G57" s="63" t="s">
        <v>465</v>
      </c>
      <c r="H57" s="63" t="s">
        <v>466</v>
      </c>
      <c r="I57" s="63"/>
      <c r="J57" s="63"/>
      <c r="K57" s="63"/>
      <c r="L57" s="65"/>
      <c r="M57" s="65"/>
      <c r="N57" s="65"/>
      <c r="O57" s="66"/>
      <c r="P57" s="66"/>
      <c r="Q57" s="66"/>
    </row>
    <row r="58" spans="1:17" ht="27.6" x14ac:dyDescent="0.3">
      <c r="A58" s="59" t="s">
        <v>281</v>
      </c>
      <c r="B58" s="60">
        <v>10701</v>
      </c>
      <c r="C58" s="56">
        <v>62021000100042</v>
      </c>
      <c r="D58" s="68" t="s">
        <v>13</v>
      </c>
      <c r="E58" s="62" t="s">
        <v>467</v>
      </c>
      <c r="F58" s="57">
        <v>208080</v>
      </c>
      <c r="G58" s="63" t="s">
        <v>468</v>
      </c>
      <c r="H58" s="63" t="s">
        <v>28</v>
      </c>
      <c r="I58" s="63" t="s">
        <v>469</v>
      </c>
      <c r="J58" s="63">
        <v>3101313740</v>
      </c>
      <c r="K58" s="63">
        <v>4600055943</v>
      </c>
      <c r="L58" s="65">
        <v>204000</v>
      </c>
      <c r="M58" s="65">
        <f>L58*2%</f>
        <v>4080</v>
      </c>
      <c r="N58" s="65">
        <f>M58+L58</f>
        <v>208080</v>
      </c>
      <c r="O58" s="66"/>
      <c r="P58" s="66"/>
      <c r="Q58" s="66"/>
    </row>
    <row r="59" spans="1:17" ht="27.6" x14ac:dyDescent="0.3">
      <c r="A59" s="59" t="s">
        <v>281</v>
      </c>
      <c r="B59" s="60">
        <v>29901</v>
      </c>
      <c r="C59" s="56">
        <v>62021000100044</v>
      </c>
      <c r="D59" s="68" t="s">
        <v>13</v>
      </c>
      <c r="E59" s="62" t="s">
        <v>470</v>
      </c>
      <c r="F59" s="57">
        <v>1</v>
      </c>
      <c r="G59" s="69"/>
      <c r="H59" s="63" t="s">
        <v>471</v>
      </c>
      <c r="I59" s="63" t="s">
        <v>472</v>
      </c>
      <c r="J59" s="63"/>
      <c r="K59" s="63"/>
      <c r="L59" s="65"/>
      <c r="M59" s="65"/>
      <c r="N59" s="65"/>
      <c r="O59" s="66"/>
      <c r="P59" s="66"/>
      <c r="Q59" s="66"/>
    </row>
    <row r="60" spans="1:17" ht="27.6" x14ac:dyDescent="0.3">
      <c r="A60" s="59" t="s">
        <v>281</v>
      </c>
      <c r="B60" s="60">
        <v>50105</v>
      </c>
      <c r="C60" s="56">
        <v>62021000100045</v>
      </c>
      <c r="D60" s="68" t="s">
        <v>13</v>
      </c>
      <c r="E60" s="62" t="s">
        <v>473</v>
      </c>
      <c r="F60" s="57">
        <v>1750000</v>
      </c>
      <c r="G60" s="69"/>
      <c r="H60" s="63" t="s">
        <v>471</v>
      </c>
      <c r="I60" s="63"/>
      <c r="J60" s="63"/>
      <c r="K60" s="63"/>
      <c r="L60" s="65"/>
      <c r="M60" s="65"/>
      <c r="N60" s="65"/>
      <c r="O60" s="66"/>
      <c r="P60" s="66"/>
      <c r="Q60" s="66"/>
    </row>
    <row r="61" spans="1:17" ht="41.4" x14ac:dyDescent="0.3">
      <c r="A61" s="59" t="s">
        <v>327</v>
      </c>
      <c r="B61" s="60">
        <v>10701</v>
      </c>
      <c r="C61" s="56">
        <v>62021000700030</v>
      </c>
      <c r="D61" s="68" t="s">
        <v>13</v>
      </c>
      <c r="E61" s="62" t="s">
        <v>474</v>
      </c>
      <c r="F61" s="57">
        <v>1836000</v>
      </c>
      <c r="G61" s="63" t="s">
        <v>475</v>
      </c>
      <c r="H61" s="63" t="s">
        <v>28</v>
      </c>
      <c r="I61" s="63" t="s">
        <v>476</v>
      </c>
      <c r="J61" s="63" t="s">
        <v>477</v>
      </c>
      <c r="K61" s="63">
        <v>4600056019</v>
      </c>
      <c r="L61" s="65">
        <v>1799280</v>
      </c>
      <c r="M61" s="65">
        <f>L61*2%</f>
        <v>35985.599999999999</v>
      </c>
      <c r="N61" s="65">
        <f>M61+L61</f>
        <v>1835265.6</v>
      </c>
      <c r="O61" s="66"/>
      <c r="P61" s="66"/>
      <c r="Q61" s="66"/>
    </row>
    <row r="62" spans="1:17" ht="27.6" x14ac:dyDescent="0.3">
      <c r="A62" s="59" t="s">
        <v>327</v>
      </c>
      <c r="B62" s="60">
        <v>10406</v>
      </c>
      <c r="C62" s="56">
        <v>62021000700031</v>
      </c>
      <c r="D62" s="68" t="s">
        <v>13</v>
      </c>
      <c r="E62" s="62" t="s">
        <v>478</v>
      </c>
      <c r="F62" s="57">
        <v>1</v>
      </c>
      <c r="G62" s="69"/>
      <c r="H62" s="63" t="s">
        <v>479</v>
      </c>
      <c r="I62" s="63"/>
      <c r="J62" s="63"/>
      <c r="K62" s="63"/>
      <c r="L62" s="65"/>
      <c r="M62" s="65"/>
      <c r="N62" s="65"/>
      <c r="O62" s="66"/>
      <c r="P62" s="66"/>
      <c r="Q62" s="66"/>
    </row>
    <row r="63" spans="1:17" ht="27.6" x14ac:dyDescent="0.3">
      <c r="A63" s="59" t="s">
        <v>281</v>
      </c>
      <c r="B63" s="60">
        <v>29906</v>
      </c>
      <c r="C63" s="56">
        <v>62021000100049</v>
      </c>
      <c r="D63" s="68" t="s">
        <v>13</v>
      </c>
      <c r="E63" s="62" t="s">
        <v>480</v>
      </c>
      <c r="F63" s="57">
        <v>1</v>
      </c>
      <c r="G63" s="69"/>
      <c r="H63" s="63" t="s">
        <v>471</v>
      </c>
      <c r="I63" s="63"/>
      <c r="J63" s="63"/>
      <c r="K63" s="63"/>
      <c r="L63" s="65"/>
      <c r="M63" s="65"/>
      <c r="N63" s="65"/>
      <c r="O63" s="66"/>
      <c r="P63" s="66"/>
      <c r="Q63" s="66"/>
    </row>
    <row r="64" spans="1:17" ht="27.6" x14ac:dyDescent="0.3">
      <c r="A64" s="59" t="s">
        <v>327</v>
      </c>
      <c r="B64" s="60">
        <v>20304</v>
      </c>
      <c r="C64" s="56">
        <v>62021000700032</v>
      </c>
      <c r="D64" s="68" t="s">
        <v>13</v>
      </c>
      <c r="E64" s="62" t="s">
        <v>481</v>
      </c>
      <c r="F64" s="57">
        <v>480000</v>
      </c>
      <c r="G64" s="69"/>
      <c r="H64" s="63" t="s">
        <v>482</v>
      </c>
      <c r="I64" s="63"/>
      <c r="J64" s="63"/>
      <c r="K64" s="63"/>
      <c r="L64" s="65"/>
      <c r="M64" s="65"/>
      <c r="N64" s="65"/>
      <c r="O64" s="66"/>
      <c r="P64" s="66"/>
      <c r="Q64" s="66"/>
    </row>
    <row r="65" spans="1:17" ht="27.6" x14ac:dyDescent="0.3">
      <c r="A65" s="59" t="s">
        <v>287</v>
      </c>
      <c r="B65" s="60">
        <v>10307</v>
      </c>
      <c r="C65" s="56">
        <v>62021000600010</v>
      </c>
      <c r="D65" s="68" t="s">
        <v>13</v>
      </c>
      <c r="E65" s="62" t="s">
        <v>483</v>
      </c>
      <c r="F65" s="57">
        <v>1</v>
      </c>
      <c r="G65" s="63" t="s">
        <v>484</v>
      </c>
      <c r="H65" s="63" t="s">
        <v>485</v>
      </c>
      <c r="I65" s="63"/>
      <c r="J65" s="63"/>
      <c r="K65" s="63"/>
      <c r="L65" s="65"/>
      <c r="M65" s="65"/>
      <c r="N65" s="65"/>
      <c r="O65" s="66"/>
      <c r="P65" s="66"/>
      <c r="Q65" s="66"/>
    </row>
    <row r="66" spans="1:17" ht="27.6" x14ac:dyDescent="0.3">
      <c r="A66" s="59" t="s">
        <v>281</v>
      </c>
      <c r="B66" s="60">
        <v>20102</v>
      </c>
      <c r="C66" s="56">
        <v>62021000100047</v>
      </c>
      <c r="D66" s="68" t="s">
        <v>13</v>
      </c>
      <c r="E66" s="62" t="s">
        <v>486</v>
      </c>
      <c r="F66" s="57">
        <v>96935</v>
      </c>
      <c r="G66" s="69"/>
      <c r="H66" s="63" t="s">
        <v>482</v>
      </c>
      <c r="I66" s="63"/>
      <c r="J66" s="63"/>
      <c r="K66" s="63"/>
      <c r="L66" s="65"/>
      <c r="M66" s="65"/>
      <c r="N66" s="65"/>
      <c r="O66" s="66"/>
      <c r="P66" s="66"/>
      <c r="Q66" s="66"/>
    </row>
    <row r="67" spans="1:17" ht="27.6" x14ac:dyDescent="0.3">
      <c r="A67" s="59" t="s">
        <v>295</v>
      </c>
      <c r="B67" s="60">
        <v>10701</v>
      </c>
      <c r="C67" s="56">
        <v>62021000300012</v>
      </c>
      <c r="D67" s="68" t="s">
        <v>14</v>
      </c>
      <c r="E67" s="62" t="s">
        <v>487</v>
      </c>
      <c r="F67" s="57">
        <v>763623.04</v>
      </c>
      <c r="G67" s="63" t="s">
        <v>488</v>
      </c>
      <c r="H67" s="63" t="s">
        <v>412</v>
      </c>
      <c r="I67" s="63"/>
      <c r="J67" s="63"/>
      <c r="K67" s="63"/>
      <c r="L67" s="65"/>
      <c r="M67" s="65"/>
      <c r="N67" s="65"/>
      <c r="O67" s="66"/>
      <c r="P67" s="66"/>
      <c r="Q67" s="66"/>
    </row>
  </sheetData>
  <mergeCells count="37">
    <mergeCell ref="G24:G25"/>
    <mergeCell ref="H24:H25"/>
    <mergeCell ref="I29:Q29"/>
    <mergeCell ref="I39:Q39"/>
    <mergeCell ref="A43:A45"/>
    <mergeCell ref="B43:B45"/>
    <mergeCell ref="C43:C45"/>
    <mergeCell ref="D43:D45"/>
    <mergeCell ref="E43:E45"/>
    <mergeCell ref="F43:F45"/>
    <mergeCell ref="A24:A25"/>
    <mergeCell ref="B24:B25"/>
    <mergeCell ref="C24:C25"/>
    <mergeCell ref="D24:D25"/>
    <mergeCell ref="E24:E25"/>
    <mergeCell ref="F24:F25"/>
    <mergeCell ref="C47:C48"/>
    <mergeCell ref="D47:D48"/>
    <mergeCell ref="E47:E48"/>
    <mergeCell ref="F47:F48"/>
    <mergeCell ref="G47:G48"/>
    <mergeCell ref="H55:Q55"/>
    <mergeCell ref="A1:M1"/>
    <mergeCell ref="A2:M2"/>
    <mergeCell ref="A3:M3"/>
    <mergeCell ref="A4:M4"/>
    <mergeCell ref="I50:Q50"/>
    <mergeCell ref="A53:A54"/>
    <mergeCell ref="B53:B54"/>
    <mergeCell ref="C53:C54"/>
    <mergeCell ref="D53:D54"/>
    <mergeCell ref="E53:E54"/>
    <mergeCell ref="F53:F54"/>
    <mergeCell ref="G53:G54"/>
    <mergeCell ref="G43:G45"/>
    <mergeCell ref="A47:A48"/>
    <mergeCell ref="B47:B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C9BF6-13B7-4512-B5A0-F8E1BB6CCD38}">
  <dimension ref="A1:Q51"/>
  <sheetViews>
    <sheetView tabSelected="1" workbookViewId="0">
      <selection activeCell="C54" sqref="C54"/>
    </sheetView>
  </sheetViews>
  <sheetFormatPr baseColWidth="10" defaultRowHeight="14.4" x14ac:dyDescent="0.3"/>
  <cols>
    <col min="1" max="1" width="8.6640625" customWidth="1"/>
    <col min="2" max="2" width="20.44140625" customWidth="1"/>
    <col min="3" max="3" width="23.44140625" customWidth="1"/>
    <col min="4" max="4" width="11" customWidth="1"/>
    <col min="5" max="5" width="35.6640625" customWidth="1"/>
    <col min="6" max="6" width="20" customWidth="1"/>
    <col min="7" max="7" width="36.109375" customWidth="1"/>
    <col min="8" max="8" width="31.5546875" customWidth="1"/>
    <col min="9" max="9" width="29.88671875" customWidth="1"/>
    <col min="10" max="10" width="42.109375" customWidth="1"/>
    <col min="11" max="11" width="35.5546875" customWidth="1"/>
    <col min="12" max="12" width="28.6640625" customWidth="1"/>
    <col min="13" max="13" width="18.44140625" customWidth="1"/>
    <col min="14" max="14" width="19.88671875" customWidth="1"/>
    <col min="15" max="15" width="20.6640625" customWidth="1"/>
    <col min="16" max="16" width="14.6640625" customWidth="1"/>
    <col min="17" max="17" width="26.44140625" customWidth="1"/>
  </cols>
  <sheetData>
    <row r="1" spans="1:17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7" x14ac:dyDescent="0.3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7" x14ac:dyDescent="0.3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7" x14ac:dyDescent="0.3">
      <c r="A4" s="73" t="s">
        <v>490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7" x14ac:dyDescent="0.3">
      <c r="A5" s="1"/>
      <c r="C5" s="1"/>
      <c r="D5" s="1"/>
      <c r="E5" s="3"/>
      <c r="G5" s="1"/>
      <c r="H5" s="1"/>
      <c r="I5" s="1"/>
      <c r="J5" s="1"/>
      <c r="K5" s="1"/>
      <c r="L5" s="1"/>
    </row>
    <row r="6" spans="1:17" ht="41.4" x14ac:dyDescent="0.3">
      <c r="A6" s="55" t="s">
        <v>266</v>
      </c>
      <c r="B6" s="55" t="s">
        <v>267</v>
      </c>
      <c r="C6" s="55" t="s">
        <v>268</v>
      </c>
      <c r="D6" s="55" t="s">
        <v>269</v>
      </c>
      <c r="E6" s="55" t="s">
        <v>270</v>
      </c>
      <c r="F6" s="55" t="s">
        <v>271</v>
      </c>
      <c r="G6" s="55" t="s">
        <v>272</v>
      </c>
      <c r="H6" s="55" t="s">
        <v>273</v>
      </c>
      <c r="I6" s="55" t="s">
        <v>274</v>
      </c>
      <c r="J6" s="55" t="s">
        <v>275</v>
      </c>
      <c r="K6" s="55" t="s">
        <v>276</v>
      </c>
      <c r="L6" s="55" t="s">
        <v>277</v>
      </c>
      <c r="M6" s="55" t="s">
        <v>278</v>
      </c>
      <c r="N6" s="55" t="s">
        <v>263</v>
      </c>
      <c r="O6" s="55" t="s">
        <v>279</v>
      </c>
      <c r="P6" s="55" t="s">
        <v>278</v>
      </c>
      <c r="Q6" s="55" t="s">
        <v>280</v>
      </c>
    </row>
    <row r="7" spans="1:17" ht="41.4" x14ac:dyDescent="0.3">
      <c r="A7" s="96" t="s">
        <v>287</v>
      </c>
      <c r="B7" s="97">
        <v>10307</v>
      </c>
      <c r="C7" s="98">
        <v>62021000600010</v>
      </c>
      <c r="D7" s="98" t="s">
        <v>13</v>
      </c>
      <c r="E7" s="99" t="s">
        <v>491</v>
      </c>
      <c r="F7" s="100">
        <v>1</v>
      </c>
      <c r="G7" s="101" t="s">
        <v>484</v>
      </c>
      <c r="H7" s="101" t="s">
        <v>283</v>
      </c>
      <c r="I7" s="101" t="s">
        <v>492</v>
      </c>
      <c r="J7" s="101">
        <v>3102189003</v>
      </c>
      <c r="K7" s="101" t="s">
        <v>493</v>
      </c>
      <c r="L7" s="102"/>
      <c r="M7" s="102"/>
      <c r="N7" s="102"/>
      <c r="O7" s="103">
        <v>0.5</v>
      </c>
      <c r="P7" s="103">
        <f>O7*13%</f>
        <v>6.5000000000000002E-2</v>
      </c>
      <c r="Q7" s="103">
        <f>P7+O7</f>
        <v>0.56499999999999995</v>
      </c>
    </row>
    <row r="8" spans="1:17" ht="41.4" x14ac:dyDescent="0.3">
      <c r="A8" s="96" t="s">
        <v>327</v>
      </c>
      <c r="B8" s="97">
        <v>10701</v>
      </c>
      <c r="C8" s="98">
        <v>62021000700025</v>
      </c>
      <c r="D8" s="98" t="s">
        <v>13</v>
      </c>
      <c r="E8" s="99" t="s">
        <v>494</v>
      </c>
      <c r="F8" s="100">
        <v>1173000</v>
      </c>
      <c r="G8" s="101" t="s">
        <v>411</v>
      </c>
      <c r="H8" s="101" t="s">
        <v>283</v>
      </c>
      <c r="I8" s="101" t="s">
        <v>495</v>
      </c>
      <c r="J8" s="101">
        <v>3006101757</v>
      </c>
      <c r="K8" s="101">
        <v>4600059099</v>
      </c>
      <c r="L8" s="102">
        <v>610000</v>
      </c>
      <c r="M8" s="102">
        <v>12200</v>
      </c>
      <c r="N8" s="102">
        <v>622200</v>
      </c>
      <c r="O8" s="103"/>
      <c r="P8" s="103"/>
      <c r="Q8" s="103"/>
    </row>
    <row r="9" spans="1:17" ht="27.6" x14ac:dyDescent="0.3">
      <c r="A9" s="96">
        <v>73700</v>
      </c>
      <c r="B9" s="97" t="s">
        <v>496</v>
      </c>
      <c r="C9" s="98">
        <v>62021000300012</v>
      </c>
      <c r="D9" s="98" t="s">
        <v>14</v>
      </c>
      <c r="E9" s="99" t="s">
        <v>497</v>
      </c>
      <c r="F9" s="100" t="s">
        <v>498</v>
      </c>
      <c r="G9" s="101" t="s">
        <v>488</v>
      </c>
      <c r="H9" s="101" t="s">
        <v>84</v>
      </c>
      <c r="I9" s="101"/>
      <c r="J9" s="101"/>
      <c r="K9" s="101"/>
      <c r="L9" s="102"/>
      <c r="M9" s="102"/>
      <c r="N9" s="102"/>
      <c r="O9" s="103"/>
      <c r="P9" s="103"/>
      <c r="Q9" s="103"/>
    </row>
    <row r="10" spans="1:17" ht="27.6" x14ac:dyDescent="0.3">
      <c r="A10" s="96" t="s">
        <v>287</v>
      </c>
      <c r="B10" s="97">
        <v>59903</v>
      </c>
      <c r="C10" s="98">
        <v>62021000600011</v>
      </c>
      <c r="D10" s="98" t="s">
        <v>14</v>
      </c>
      <c r="E10" s="99" t="s">
        <v>499</v>
      </c>
      <c r="F10" s="100">
        <v>1063510.8</v>
      </c>
      <c r="G10" s="101" t="s">
        <v>500</v>
      </c>
      <c r="H10" s="101" t="s">
        <v>283</v>
      </c>
      <c r="I10" s="101" t="s">
        <v>20</v>
      </c>
      <c r="J10" s="101">
        <v>3101181152</v>
      </c>
      <c r="K10" s="101">
        <v>4600056719</v>
      </c>
      <c r="L10" s="102">
        <v>940000</v>
      </c>
      <c r="M10" s="102">
        <v>122200</v>
      </c>
      <c r="N10" s="102">
        <v>1062200</v>
      </c>
      <c r="O10" s="103"/>
      <c r="P10" s="103"/>
      <c r="Q10" s="103"/>
    </row>
    <row r="11" spans="1:17" ht="27.6" x14ac:dyDescent="0.3">
      <c r="A11" s="96">
        <v>73500</v>
      </c>
      <c r="B11" s="97" t="s">
        <v>501</v>
      </c>
      <c r="C11" s="98">
        <v>62021000700031</v>
      </c>
      <c r="D11" s="98" t="s">
        <v>13</v>
      </c>
      <c r="E11" s="99" t="s">
        <v>502</v>
      </c>
      <c r="F11" s="100">
        <v>1</v>
      </c>
      <c r="G11" s="101" t="s">
        <v>503</v>
      </c>
      <c r="H11" s="101" t="s">
        <v>84</v>
      </c>
      <c r="I11" s="101"/>
      <c r="J11" s="101"/>
      <c r="K11" s="101"/>
      <c r="L11" s="102"/>
      <c r="M11" s="102"/>
      <c r="N11" s="102"/>
      <c r="O11" s="103"/>
      <c r="P11" s="103"/>
      <c r="Q11" s="103"/>
    </row>
    <row r="12" spans="1:17" ht="27.6" x14ac:dyDescent="0.3">
      <c r="A12" s="96">
        <v>72900</v>
      </c>
      <c r="B12" s="97" t="s">
        <v>504</v>
      </c>
      <c r="C12" s="98">
        <v>62021000100044</v>
      </c>
      <c r="D12" s="98" t="s">
        <v>13</v>
      </c>
      <c r="E12" s="99" t="s">
        <v>470</v>
      </c>
      <c r="F12" s="100">
        <v>1</v>
      </c>
      <c r="G12" s="101" t="s">
        <v>505</v>
      </c>
      <c r="H12" s="101" t="s">
        <v>84</v>
      </c>
      <c r="I12" s="101"/>
      <c r="J12" s="101"/>
      <c r="K12" s="101"/>
      <c r="L12" s="102"/>
      <c r="M12" s="102"/>
      <c r="N12" s="102"/>
      <c r="O12" s="103"/>
      <c r="P12" s="103"/>
      <c r="Q12" s="103"/>
    </row>
    <row r="13" spans="1:17" ht="27.6" x14ac:dyDescent="0.3">
      <c r="A13" s="96" t="s">
        <v>281</v>
      </c>
      <c r="B13" s="97">
        <v>50105</v>
      </c>
      <c r="C13" s="98">
        <v>62021000100045</v>
      </c>
      <c r="D13" s="98" t="s">
        <v>13</v>
      </c>
      <c r="E13" s="99" t="s">
        <v>506</v>
      </c>
      <c r="F13" s="100">
        <v>1750000</v>
      </c>
      <c r="G13" s="101" t="s">
        <v>507</v>
      </c>
      <c r="H13" s="101" t="s">
        <v>283</v>
      </c>
      <c r="I13" s="101" t="s">
        <v>508</v>
      </c>
      <c r="J13" s="101">
        <v>3101083187</v>
      </c>
      <c r="K13" s="101">
        <v>4600059622</v>
      </c>
      <c r="L13" s="102">
        <v>1544000</v>
      </c>
      <c r="M13" s="102">
        <v>200720</v>
      </c>
      <c r="N13" s="102">
        <v>1744720</v>
      </c>
      <c r="O13" s="103"/>
      <c r="P13" s="103"/>
      <c r="Q13" s="103"/>
    </row>
    <row r="14" spans="1:17" ht="55.2" x14ac:dyDescent="0.3">
      <c r="A14" s="96" t="s">
        <v>291</v>
      </c>
      <c r="B14" s="97">
        <v>20104</v>
      </c>
      <c r="C14" s="98">
        <v>62021000400002</v>
      </c>
      <c r="D14" s="98" t="s">
        <v>13</v>
      </c>
      <c r="E14" s="99" t="s">
        <v>509</v>
      </c>
      <c r="F14" s="100">
        <v>778400</v>
      </c>
      <c r="G14" s="101" t="s">
        <v>510</v>
      </c>
      <c r="H14" s="101" t="s">
        <v>283</v>
      </c>
      <c r="I14" s="101" t="s">
        <v>511</v>
      </c>
      <c r="J14" s="101">
        <v>3101695047</v>
      </c>
      <c r="K14" s="101">
        <v>4600057274</v>
      </c>
      <c r="L14" s="102"/>
      <c r="M14" s="102"/>
      <c r="N14" s="102"/>
      <c r="O14" s="103">
        <v>548.79999999999995</v>
      </c>
      <c r="P14" s="103">
        <f>O14*13%</f>
        <v>71.343999999999994</v>
      </c>
      <c r="Q14" s="103">
        <f>P14+O14</f>
        <v>620.14400000000001</v>
      </c>
    </row>
    <row r="15" spans="1:17" x14ac:dyDescent="0.3">
      <c r="A15" s="96" t="s">
        <v>281</v>
      </c>
      <c r="B15" s="97">
        <v>20102</v>
      </c>
      <c r="C15" s="98">
        <v>62021000100047</v>
      </c>
      <c r="D15" s="98" t="s">
        <v>13</v>
      </c>
      <c r="E15" s="99" t="s">
        <v>512</v>
      </c>
      <c r="F15" s="100">
        <v>96935</v>
      </c>
      <c r="G15" s="101" t="s">
        <v>513</v>
      </c>
      <c r="H15" s="101" t="s">
        <v>283</v>
      </c>
      <c r="I15" s="101" t="s">
        <v>514</v>
      </c>
      <c r="J15" s="101">
        <v>3101297195</v>
      </c>
      <c r="K15" s="101">
        <v>4600057202</v>
      </c>
      <c r="L15" s="102">
        <v>38700</v>
      </c>
      <c r="M15" s="102">
        <f>L15*2%</f>
        <v>774</v>
      </c>
      <c r="N15" s="102">
        <f>M15+L15</f>
        <v>39474</v>
      </c>
      <c r="O15" s="103"/>
      <c r="P15" s="103"/>
      <c r="Q15" s="103"/>
    </row>
    <row r="16" spans="1:17" ht="27.6" x14ac:dyDescent="0.3">
      <c r="A16" s="96" t="s">
        <v>281</v>
      </c>
      <c r="B16" s="97">
        <v>10806</v>
      </c>
      <c r="C16" s="98">
        <v>62021000100048</v>
      </c>
      <c r="D16" s="98" t="s">
        <v>13</v>
      </c>
      <c r="E16" s="99" t="s">
        <v>515</v>
      </c>
      <c r="F16" s="100">
        <v>1000000</v>
      </c>
      <c r="G16" s="101" t="s">
        <v>516</v>
      </c>
      <c r="H16" s="101" t="s">
        <v>283</v>
      </c>
      <c r="I16" s="101" t="s">
        <v>517</v>
      </c>
      <c r="J16" s="101">
        <v>3101692365</v>
      </c>
      <c r="K16" s="101">
        <v>4600057219</v>
      </c>
      <c r="L16" s="102">
        <v>880000</v>
      </c>
      <c r="M16" s="102">
        <f>L16*13%</f>
        <v>114400</v>
      </c>
      <c r="N16" s="102">
        <f>M16+L16</f>
        <v>994400</v>
      </c>
      <c r="O16" s="103"/>
      <c r="P16" s="103"/>
      <c r="Q16" s="103"/>
    </row>
    <row r="17" spans="1:17" ht="27.6" x14ac:dyDescent="0.3">
      <c r="A17" s="96" t="s">
        <v>281</v>
      </c>
      <c r="B17" s="97" t="s">
        <v>518</v>
      </c>
      <c r="C17" s="98">
        <v>62021000100051</v>
      </c>
      <c r="D17" s="98" t="s">
        <v>13</v>
      </c>
      <c r="E17" s="99" t="s">
        <v>519</v>
      </c>
      <c r="F17" s="100">
        <v>793735</v>
      </c>
      <c r="G17" s="101" t="s">
        <v>520</v>
      </c>
      <c r="H17" s="101" t="s">
        <v>283</v>
      </c>
      <c r="I17" s="101" t="s">
        <v>521</v>
      </c>
      <c r="J17" s="101">
        <v>3101022435</v>
      </c>
      <c r="K17" s="101">
        <v>4600057524</v>
      </c>
      <c r="L17" s="102">
        <v>278250</v>
      </c>
      <c r="M17" s="102">
        <f>L17*13%</f>
        <v>36172.5</v>
      </c>
      <c r="N17" s="102">
        <f>M17+L17</f>
        <v>314422.5</v>
      </c>
      <c r="O17" s="103"/>
      <c r="P17" s="103"/>
      <c r="Q17" s="103"/>
    </row>
    <row r="18" spans="1:17" ht="27.6" x14ac:dyDescent="0.3">
      <c r="A18" s="96" t="s">
        <v>281</v>
      </c>
      <c r="B18" s="97" t="s">
        <v>518</v>
      </c>
      <c r="C18" s="98">
        <v>62021000100051</v>
      </c>
      <c r="D18" s="98" t="s">
        <v>13</v>
      </c>
      <c r="E18" s="99" t="s">
        <v>519</v>
      </c>
      <c r="F18" s="100">
        <v>793735</v>
      </c>
      <c r="G18" s="101" t="s">
        <v>520</v>
      </c>
      <c r="H18" s="101" t="s">
        <v>283</v>
      </c>
      <c r="I18" s="101" t="s">
        <v>522</v>
      </c>
      <c r="J18" s="101">
        <v>3101165214</v>
      </c>
      <c r="K18" s="101">
        <v>4600057525</v>
      </c>
      <c r="L18" s="102">
        <v>284807.15000000002</v>
      </c>
      <c r="M18" s="102">
        <f>L18*13%</f>
        <v>37024.929500000006</v>
      </c>
      <c r="N18" s="102">
        <f>M18+L18</f>
        <v>321832.07950000005</v>
      </c>
      <c r="O18" s="103"/>
      <c r="P18" s="103"/>
      <c r="Q18" s="103"/>
    </row>
    <row r="19" spans="1:17" ht="27.6" x14ac:dyDescent="0.3">
      <c r="A19" s="96" t="s">
        <v>281</v>
      </c>
      <c r="B19" s="97" t="s">
        <v>518</v>
      </c>
      <c r="C19" s="98">
        <v>62021000100051</v>
      </c>
      <c r="D19" s="98" t="s">
        <v>13</v>
      </c>
      <c r="E19" s="99" t="s">
        <v>519</v>
      </c>
      <c r="F19" s="100">
        <v>793735</v>
      </c>
      <c r="G19" s="101" t="s">
        <v>520</v>
      </c>
      <c r="H19" s="101" t="s">
        <v>283</v>
      </c>
      <c r="I19" s="101" t="s">
        <v>523</v>
      </c>
      <c r="J19" s="101">
        <v>3101363887</v>
      </c>
      <c r="K19" s="101">
        <v>4600057523</v>
      </c>
      <c r="L19" s="102">
        <v>89250</v>
      </c>
      <c r="M19" s="102">
        <f>L19*13%</f>
        <v>11602.5</v>
      </c>
      <c r="N19" s="102">
        <f>M19+L19</f>
        <v>100852.5</v>
      </c>
      <c r="O19" s="103"/>
      <c r="P19" s="103"/>
      <c r="Q19" s="103"/>
    </row>
    <row r="20" spans="1:17" ht="55.2" x14ac:dyDescent="0.3">
      <c r="A20" s="96" t="s">
        <v>281</v>
      </c>
      <c r="B20" s="97">
        <v>29906</v>
      </c>
      <c r="C20" s="98">
        <v>62021000100049</v>
      </c>
      <c r="D20" s="98" t="s">
        <v>13</v>
      </c>
      <c r="E20" s="99" t="s">
        <v>524</v>
      </c>
      <c r="F20" s="100">
        <v>1</v>
      </c>
      <c r="G20" s="101" t="s">
        <v>525</v>
      </c>
      <c r="H20" s="101" t="s">
        <v>283</v>
      </c>
      <c r="I20" s="101" t="s">
        <v>526</v>
      </c>
      <c r="J20" s="101">
        <v>3101074180</v>
      </c>
      <c r="K20" s="101" t="s">
        <v>527</v>
      </c>
      <c r="L20" s="102">
        <v>312203</v>
      </c>
      <c r="M20" s="102">
        <v>15610.15</v>
      </c>
      <c r="N20" s="102">
        <v>296592.84999999998</v>
      </c>
      <c r="O20" s="103"/>
      <c r="P20" s="103"/>
      <c r="Q20" s="103"/>
    </row>
    <row r="21" spans="1:17" ht="27.6" x14ac:dyDescent="0.3">
      <c r="A21" s="96">
        <v>73500</v>
      </c>
      <c r="B21" s="97" t="s">
        <v>528</v>
      </c>
      <c r="C21" s="98">
        <v>62021000700035</v>
      </c>
      <c r="D21" s="98" t="s">
        <v>13</v>
      </c>
      <c r="E21" s="99" t="s">
        <v>529</v>
      </c>
      <c r="F21" s="100" t="s">
        <v>530</v>
      </c>
      <c r="G21" s="101" t="s">
        <v>531</v>
      </c>
      <c r="H21" s="101" t="s">
        <v>84</v>
      </c>
      <c r="I21" s="101"/>
      <c r="J21" s="101"/>
      <c r="K21" s="101"/>
      <c r="L21" s="102"/>
      <c r="M21" s="102"/>
      <c r="N21" s="102"/>
      <c r="O21" s="103"/>
      <c r="P21" s="103"/>
      <c r="Q21" s="103"/>
    </row>
    <row r="22" spans="1:17" ht="41.4" x14ac:dyDescent="0.3">
      <c r="A22" s="96" t="s">
        <v>327</v>
      </c>
      <c r="B22" s="97">
        <v>29901</v>
      </c>
      <c r="C22" s="98">
        <v>62021000700033</v>
      </c>
      <c r="D22" s="98" t="s">
        <v>13</v>
      </c>
      <c r="E22" s="99" t="s">
        <v>532</v>
      </c>
      <c r="F22" s="100">
        <v>1</v>
      </c>
      <c r="G22" s="101" t="s">
        <v>533</v>
      </c>
      <c r="H22" s="101" t="s">
        <v>283</v>
      </c>
      <c r="I22" s="101" t="s">
        <v>534</v>
      </c>
      <c r="J22" s="101">
        <v>4000042152</v>
      </c>
      <c r="K22" s="101" t="s">
        <v>535</v>
      </c>
      <c r="L22" s="102"/>
      <c r="M22" s="102"/>
      <c r="N22" s="102"/>
      <c r="O22" s="103">
        <v>24</v>
      </c>
      <c r="P22" s="103">
        <v>3.12</v>
      </c>
      <c r="Q22" s="103">
        <v>27.12</v>
      </c>
    </row>
    <row r="23" spans="1:17" ht="27.6" x14ac:dyDescent="0.3">
      <c r="A23" s="96" t="s">
        <v>295</v>
      </c>
      <c r="B23" s="97">
        <v>10701</v>
      </c>
      <c r="C23" s="98">
        <v>62021000300013</v>
      </c>
      <c r="D23" s="98" t="s">
        <v>14</v>
      </c>
      <c r="E23" s="99" t="s">
        <v>536</v>
      </c>
      <c r="F23" s="100">
        <v>763623.04</v>
      </c>
      <c r="G23" s="101" t="s">
        <v>537</v>
      </c>
      <c r="H23" s="101" t="s">
        <v>283</v>
      </c>
      <c r="I23" s="101" t="s">
        <v>538</v>
      </c>
      <c r="J23" s="101">
        <v>3101741319</v>
      </c>
      <c r="K23" s="101">
        <v>4600057063</v>
      </c>
      <c r="L23" s="102">
        <v>748650</v>
      </c>
      <c r="M23" s="102">
        <v>14973</v>
      </c>
      <c r="N23" s="102">
        <v>763623</v>
      </c>
      <c r="O23" s="103"/>
      <c r="P23" s="103"/>
      <c r="Q23" s="103"/>
    </row>
    <row r="24" spans="1:17" ht="41.4" x14ac:dyDescent="0.3">
      <c r="A24" s="96" t="s">
        <v>281</v>
      </c>
      <c r="B24" s="97">
        <v>20402</v>
      </c>
      <c r="C24" s="98">
        <v>62021000100054</v>
      </c>
      <c r="D24" s="98" t="s">
        <v>13</v>
      </c>
      <c r="E24" s="99" t="s">
        <v>539</v>
      </c>
      <c r="F24" s="100">
        <v>600000</v>
      </c>
      <c r="G24" s="101" t="s">
        <v>540</v>
      </c>
      <c r="H24" s="101" t="s">
        <v>283</v>
      </c>
      <c r="I24" s="101" t="s">
        <v>541</v>
      </c>
      <c r="J24" s="101">
        <v>3101326013</v>
      </c>
      <c r="K24" s="101">
        <v>4600057367</v>
      </c>
      <c r="L24" s="102">
        <v>464700</v>
      </c>
      <c r="M24" s="102">
        <f>L24*13%</f>
        <v>60411</v>
      </c>
      <c r="N24" s="102">
        <f>M24+L24</f>
        <v>525111</v>
      </c>
      <c r="O24" s="103"/>
      <c r="P24" s="103"/>
      <c r="Q24" s="103"/>
    </row>
    <row r="25" spans="1:17" ht="27.6" x14ac:dyDescent="0.3">
      <c r="A25" s="96" t="s">
        <v>327</v>
      </c>
      <c r="B25" s="97">
        <v>20304</v>
      </c>
      <c r="C25" s="98">
        <v>62021000700032</v>
      </c>
      <c r="D25" s="98" t="s">
        <v>13</v>
      </c>
      <c r="E25" s="99" t="s">
        <v>542</v>
      </c>
      <c r="F25" s="100">
        <v>480000</v>
      </c>
      <c r="G25" s="101" t="s">
        <v>543</v>
      </c>
      <c r="H25" s="101" t="s">
        <v>283</v>
      </c>
      <c r="I25" s="101" t="s">
        <v>544</v>
      </c>
      <c r="J25" s="101">
        <v>3101559363</v>
      </c>
      <c r="K25" s="101">
        <v>4600057790</v>
      </c>
      <c r="L25" s="102"/>
      <c r="M25" s="102"/>
      <c r="N25" s="102"/>
      <c r="O25" s="103">
        <v>604</v>
      </c>
      <c r="P25" s="103">
        <f>O25*13%</f>
        <v>78.52</v>
      </c>
      <c r="Q25" s="103">
        <f>P25+O25</f>
        <v>682.52</v>
      </c>
    </row>
    <row r="26" spans="1:17" ht="27.6" x14ac:dyDescent="0.3">
      <c r="A26" s="96" t="s">
        <v>305</v>
      </c>
      <c r="B26" s="97">
        <v>20304</v>
      </c>
      <c r="C26" s="98">
        <v>62021000200006</v>
      </c>
      <c r="D26" s="98" t="s">
        <v>13</v>
      </c>
      <c r="E26" s="99" t="s">
        <v>545</v>
      </c>
      <c r="F26" s="100">
        <v>250000</v>
      </c>
      <c r="G26" s="101" t="s">
        <v>543</v>
      </c>
      <c r="H26" s="101" t="s">
        <v>283</v>
      </c>
      <c r="I26" s="101" t="s">
        <v>546</v>
      </c>
      <c r="J26" s="101">
        <v>3101221552</v>
      </c>
      <c r="K26" s="101">
        <v>4600057788</v>
      </c>
      <c r="L26" s="102"/>
      <c r="M26" s="102"/>
      <c r="N26" s="102"/>
      <c r="O26" s="103">
        <v>275</v>
      </c>
      <c r="P26" s="103">
        <f>O26*13%</f>
        <v>35.75</v>
      </c>
      <c r="Q26" s="103">
        <f>P26+O26</f>
        <v>310.75</v>
      </c>
    </row>
    <row r="27" spans="1:17" ht="41.4" x14ac:dyDescent="0.3">
      <c r="A27" s="96" t="s">
        <v>281</v>
      </c>
      <c r="B27" s="97" t="s">
        <v>547</v>
      </c>
      <c r="C27" s="98">
        <v>62021000100055</v>
      </c>
      <c r="D27" s="98" t="s">
        <v>13</v>
      </c>
      <c r="E27" s="99" t="s">
        <v>548</v>
      </c>
      <c r="F27" s="100">
        <v>161500</v>
      </c>
      <c r="G27" s="101" t="s">
        <v>543</v>
      </c>
      <c r="H27" s="101" t="s">
        <v>283</v>
      </c>
      <c r="I27" s="101" t="s">
        <v>546</v>
      </c>
      <c r="J27" s="101">
        <v>3101221552</v>
      </c>
      <c r="K27" s="101">
        <v>4600057787</v>
      </c>
      <c r="L27" s="102">
        <v>78830</v>
      </c>
      <c r="M27" s="102">
        <f>L27*13%</f>
        <v>10247.9</v>
      </c>
      <c r="N27" s="102">
        <f>M27+L27</f>
        <v>89077.9</v>
      </c>
      <c r="O27" s="103"/>
      <c r="P27" s="103"/>
      <c r="Q27" s="103"/>
    </row>
    <row r="28" spans="1:17" ht="41.4" x14ac:dyDescent="0.3">
      <c r="A28" s="96" t="s">
        <v>281</v>
      </c>
      <c r="B28" s="97" t="s">
        <v>547</v>
      </c>
      <c r="C28" s="98">
        <v>62021000100055</v>
      </c>
      <c r="D28" s="98" t="s">
        <v>13</v>
      </c>
      <c r="E28" s="99" t="s">
        <v>548</v>
      </c>
      <c r="F28" s="100">
        <v>161500</v>
      </c>
      <c r="G28" s="101" t="s">
        <v>543</v>
      </c>
      <c r="H28" s="101" t="s">
        <v>283</v>
      </c>
      <c r="I28" s="101" t="s">
        <v>549</v>
      </c>
      <c r="J28" s="101">
        <v>3101363887</v>
      </c>
      <c r="K28" s="101">
        <v>4600057894</v>
      </c>
      <c r="L28" s="102">
        <v>225500</v>
      </c>
      <c r="M28" s="102">
        <f>L28*13%</f>
        <v>29315</v>
      </c>
      <c r="N28" s="102">
        <f>M28+L28</f>
        <v>254815</v>
      </c>
      <c r="O28" s="103"/>
      <c r="P28" s="103"/>
      <c r="Q28" s="103"/>
    </row>
    <row r="29" spans="1:17" ht="27.6" x14ac:dyDescent="0.3">
      <c r="A29" s="96" t="s">
        <v>291</v>
      </c>
      <c r="B29" s="97">
        <v>20304</v>
      </c>
      <c r="C29" s="98">
        <v>62021000400003</v>
      </c>
      <c r="D29" s="98" t="s">
        <v>13</v>
      </c>
      <c r="E29" s="99" t="s">
        <v>550</v>
      </c>
      <c r="F29" s="100">
        <v>400000</v>
      </c>
      <c r="G29" s="101" t="s">
        <v>543</v>
      </c>
      <c r="H29" s="101" t="s">
        <v>283</v>
      </c>
      <c r="I29" s="101" t="s">
        <v>551</v>
      </c>
      <c r="J29" s="101">
        <v>3101506953</v>
      </c>
      <c r="K29" s="101">
        <v>4600058042</v>
      </c>
      <c r="L29" s="102"/>
      <c r="M29" s="102"/>
      <c r="N29" s="102"/>
      <c r="O29" s="103">
        <v>483</v>
      </c>
      <c r="P29" s="103">
        <f>O29*13%</f>
        <v>62.79</v>
      </c>
      <c r="Q29" s="103">
        <f>P29+O29</f>
        <v>545.79</v>
      </c>
    </row>
    <row r="30" spans="1:17" ht="41.4" x14ac:dyDescent="0.3">
      <c r="A30" s="96" t="s">
        <v>281</v>
      </c>
      <c r="B30" s="97">
        <v>50103</v>
      </c>
      <c r="C30" s="98">
        <v>62021000100050</v>
      </c>
      <c r="D30" s="98" t="s">
        <v>13</v>
      </c>
      <c r="E30" s="99" t="s">
        <v>552</v>
      </c>
      <c r="F30" s="100">
        <v>130000</v>
      </c>
      <c r="G30" s="101" t="s">
        <v>553</v>
      </c>
      <c r="H30" s="101" t="s">
        <v>283</v>
      </c>
      <c r="I30" s="101" t="s">
        <v>554</v>
      </c>
      <c r="J30" s="101">
        <v>3101160697</v>
      </c>
      <c r="K30" s="101">
        <v>4600057734</v>
      </c>
      <c r="L30" s="102">
        <v>77250</v>
      </c>
      <c r="M30" s="102">
        <v>10042.5</v>
      </c>
      <c r="N30" s="102">
        <v>87292.5</v>
      </c>
      <c r="O30" s="103"/>
      <c r="P30" s="103"/>
      <c r="Q30" s="103"/>
    </row>
    <row r="31" spans="1:17" ht="27.6" x14ac:dyDescent="0.3">
      <c r="A31" s="96" t="s">
        <v>305</v>
      </c>
      <c r="B31" s="97">
        <v>29906</v>
      </c>
      <c r="C31" s="98">
        <v>62021000200004</v>
      </c>
      <c r="D31" s="98" t="s">
        <v>13</v>
      </c>
      <c r="E31" s="99" t="s">
        <v>555</v>
      </c>
      <c r="F31" s="100">
        <v>2201085</v>
      </c>
      <c r="G31" s="101" t="s">
        <v>556</v>
      </c>
      <c r="H31" s="101" t="s">
        <v>283</v>
      </c>
      <c r="I31" s="101" t="s">
        <v>557</v>
      </c>
      <c r="J31" s="101">
        <v>3102591235</v>
      </c>
      <c r="K31" s="101">
        <v>4600058139</v>
      </c>
      <c r="L31" s="102">
        <v>428400</v>
      </c>
      <c r="M31" s="102" t="s">
        <v>558</v>
      </c>
      <c r="N31" s="102">
        <f>L31</f>
        <v>428400</v>
      </c>
      <c r="O31" s="103"/>
      <c r="P31" s="103"/>
      <c r="Q31" s="103"/>
    </row>
    <row r="32" spans="1:17" ht="27.6" x14ac:dyDescent="0.3">
      <c r="A32" s="96" t="s">
        <v>305</v>
      </c>
      <c r="B32" s="97">
        <v>29906</v>
      </c>
      <c r="C32" s="98">
        <v>62021000200004</v>
      </c>
      <c r="D32" s="98" t="s">
        <v>13</v>
      </c>
      <c r="E32" s="99" t="s">
        <v>555</v>
      </c>
      <c r="F32" s="100">
        <v>2201085</v>
      </c>
      <c r="G32" s="101" t="s">
        <v>556</v>
      </c>
      <c r="H32" s="101" t="s">
        <v>283</v>
      </c>
      <c r="I32" s="101" t="s">
        <v>559</v>
      </c>
      <c r="J32" s="101">
        <v>3101567244</v>
      </c>
      <c r="K32" s="101">
        <v>4600058212</v>
      </c>
      <c r="L32" s="102">
        <v>249268</v>
      </c>
      <c r="M32" s="102">
        <f>L32*13%</f>
        <v>32404.84</v>
      </c>
      <c r="N32" s="102">
        <f>M32+L32</f>
        <v>281672.84000000003</v>
      </c>
      <c r="O32" s="103"/>
      <c r="P32" s="103"/>
      <c r="Q32" s="103"/>
    </row>
    <row r="33" spans="1:17" ht="41.4" x14ac:dyDescent="0.3">
      <c r="A33" s="96" t="s">
        <v>305</v>
      </c>
      <c r="B33" s="97">
        <v>29906</v>
      </c>
      <c r="C33" s="98">
        <v>62021000200004</v>
      </c>
      <c r="D33" s="98" t="s">
        <v>13</v>
      </c>
      <c r="E33" s="99" t="s">
        <v>555</v>
      </c>
      <c r="F33" s="100">
        <v>2201085</v>
      </c>
      <c r="G33" s="101" t="s">
        <v>556</v>
      </c>
      <c r="H33" s="101" t="s">
        <v>283</v>
      </c>
      <c r="I33" s="101" t="s">
        <v>560</v>
      </c>
      <c r="J33" s="101">
        <v>3101086562</v>
      </c>
      <c r="K33" s="101">
        <v>4600058246</v>
      </c>
      <c r="L33" s="102">
        <v>27000</v>
      </c>
      <c r="M33" s="102">
        <f>L33*13%</f>
        <v>3510</v>
      </c>
      <c r="N33" s="102">
        <f>M33+L33</f>
        <v>30510</v>
      </c>
      <c r="O33" s="103"/>
      <c r="P33" s="103"/>
      <c r="Q33" s="103"/>
    </row>
    <row r="34" spans="1:17" ht="55.2" x14ac:dyDescent="0.3">
      <c r="A34" s="96" t="s">
        <v>305</v>
      </c>
      <c r="B34" s="97">
        <v>29906</v>
      </c>
      <c r="C34" s="98">
        <v>62021000200004</v>
      </c>
      <c r="D34" s="98" t="s">
        <v>13</v>
      </c>
      <c r="E34" s="99" t="s">
        <v>555</v>
      </c>
      <c r="F34" s="100">
        <v>2201085</v>
      </c>
      <c r="G34" s="101" t="s">
        <v>556</v>
      </c>
      <c r="H34" s="101" t="s">
        <v>283</v>
      </c>
      <c r="I34" s="101" t="s">
        <v>561</v>
      </c>
      <c r="J34" s="101">
        <v>3102772716</v>
      </c>
      <c r="K34" s="101">
        <v>4600058318</v>
      </c>
      <c r="L34" s="102">
        <v>739620</v>
      </c>
      <c r="M34" s="102">
        <f>L34*13%</f>
        <v>96150.6</v>
      </c>
      <c r="N34" s="102">
        <f>M34+L34</f>
        <v>835770.6</v>
      </c>
      <c r="O34" s="103"/>
      <c r="P34" s="103"/>
      <c r="Q34" s="103"/>
    </row>
    <row r="35" spans="1:17" ht="27.6" x14ac:dyDescent="0.3">
      <c r="A35" s="96" t="s">
        <v>305</v>
      </c>
      <c r="B35" s="97">
        <v>29906</v>
      </c>
      <c r="C35" s="98">
        <v>62021000200004</v>
      </c>
      <c r="D35" s="98" t="s">
        <v>13</v>
      </c>
      <c r="E35" s="99" t="s">
        <v>555</v>
      </c>
      <c r="F35" s="100">
        <v>2201085</v>
      </c>
      <c r="G35" s="101" t="s">
        <v>556</v>
      </c>
      <c r="H35" s="101" t="s">
        <v>283</v>
      </c>
      <c r="I35" s="101" t="s">
        <v>562</v>
      </c>
      <c r="J35" s="101">
        <v>3101402827</v>
      </c>
      <c r="K35" s="101">
        <v>4600058524</v>
      </c>
      <c r="L35" s="102">
        <v>507500</v>
      </c>
      <c r="M35" s="102">
        <f>L35*13%</f>
        <v>65975</v>
      </c>
      <c r="N35" s="102">
        <f>M35+L35</f>
        <v>573475</v>
      </c>
      <c r="O35" s="103"/>
      <c r="P35" s="103"/>
      <c r="Q35" s="103"/>
    </row>
    <row r="36" spans="1:17" ht="41.4" x14ac:dyDescent="0.3">
      <c r="A36" s="96" t="s">
        <v>327</v>
      </c>
      <c r="B36" s="97">
        <v>10302</v>
      </c>
      <c r="C36" s="98">
        <v>62021000700034</v>
      </c>
      <c r="D36" s="98" t="s">
        <v>13</v>
      </c>
      <c r="E36" s="99" t="s">
        <v>563</v>
      </c>
      <c r="F36" s="100">
        <v>1</v>
      </c>
      <c r="G36" s="101" t="s">
        <v>564</v>
      </c>
      <c r="H36" s="101" t="s">
        <v>283</v>
      </c>
      <c r="I36" s="101" t="s">
        <v>565</v>
      </c>
      <c r="J36" s="101">
        <v>3102773518</v>
      </c>
      <c r="K36" s="101" t="s">
        <v>566</v>
      </c>
      <c r="L36" s="102">
        <v>580000</v>
      </c>
      <c r="M36" s="102">
        <v>75400</v>
      </c>
      <c r="N36" s="102">
        <v>655400</v>
      </c>
      <c r="O36" s="103"/>
      <c r="P36" s="103"/>
      <c r="Q36" s="103"/>
    </row>
    <row r="37" spans="1:17" ht="69" x14ac:dyDescent="0.3">
      <c r="A37" s="96" t="s">
        <v>327</v>
      </c>
      <c r="B37" s="97">
        <v>10805</v>
      </c>
      <c r="C37" s="98">
        <v>62021000700036</v>
      </c>
      <c r="D37" s="98" t="s">
        <v>14</v>
      </c>
      <c r="E37" s="99" t="s">
        <v>567</v>
      </c>
      <c r="F37" s="100">
        <v>1</v>
      </c>
      <c r="G37" s="101" t="s">
        <v>568</v>
      </c>
      <c r="H37" s="101" t="s">
        <v>283</v>
      </c>
      <c r="I37" s="101" t="s">
        <v>26</v>
      </c>
      <c r="J37" s="101">
        <v>3101571063</v>
      </c>
      <c r="K37" s="101" t="s">
        <v>569</v>
      </c>
      <c r="L37" s="102">
        <v>1327434</v>
      </c>
      <c r="M37" s="102">
        <v>172566.42</v>
      </c>
      <c r="N37" s="102">
        <v>1500000.42</v>
      </c>
      <c r="O37" s="103"/>
      <c r="P37" s="103"/>
      <c r="Q37" s="103"/>
    </row>
    <row r="38" spans="1:17" ht="27.6" x14ac:dyDescent="0.3">
      <c r="A38" s="96">
        <v>72900</v>
      </c>
      <c r="B38" s="97" t="s">
        <v>570</v>
      </c>
      <c r="C38" s="98">
        <v>62021000100053</v>
      </c>
      <c r="D38" s="98" t="s">
        <v>13</v>
      </c>
      <c r="E38" s="99" t="s">
        <v>571</v>
      </c>
      <c r="F38" s="100">
        <v>2</v>
      </c>
      <c r="G38" s="101" t="s">
        <v>572</v>
      </c>
      <c r="H38" s="101" t="s">
        <v>573</v>
      </c>
      <c r="I38" s="101"/>
      <c r="J38" s="101"/>
      <c r="K38" s="101"/>
      <c r="L38" s="102"/>
      <c r="M38" s="102"/>
      <c r="N38" s="102"/>
      <c r="O38" s="103"/>
      <c r="P38" s="103"/>
      <c r="Q38" s="103"/>
    </row>
    <row r="39" spans="1:17" ht="27.6" x14ac:dyDescent="0.3">
      <c r="A39" s="96" t="s">
        <v>305</v>
      </c>
      <c r="B39" s="97">
        <v>10301</v>
      </c>
      <c r="C39" s="98">
        <v>62021000200007</v>
      </c>
      <c r="D39" s="98" t="s">
        <v>13</v>
      </c>
      <c r="E39" s="99" t="s">
        <v>574</v>
      </c>
      <c r="F39" s="100">
        <v>250000</v>
      </c>
      <c r="G39" s="101" t="s">
        <v>575</v>
      </c>
      <c r="H39" s="101" t="s">
        <v>283</v>
      </c>
      <c r="I39" s="101" t="s">
        <v>576</v>
      </c>
      <c r="J39" s="101">
        <v>3101361259</v>
      </c>
      <c r="K39" s="101">
        <v>4600058756</v>
      </c>
      <c r="L39" s="102">
        <v>276712.14</v>
      </c>
      <c r="M39" s="102">
        <v>35972.578000000001</v>
      </c>
      <c r="N39" s="102">
        <v>312684.71799999999</v>
      </c>
      <c r="O39" s="103"/>
      <c r="P39" s="103"/>
      <c r="Q39" s="103"/>
    </row>
    <row r="40" spans="1:17" ht="41.4" x14ac:dyDescent="0.3">
      <c r="A40" s="96" t="s">
        <v>327</v>
      </c>
      <c r="B40" s="97">
        <v>10406</v>
      </c>
      <c r="C40" s="98">
        <v>62021000700037</v>
      </c>
      <c r="D40" s="98" t="s">
        <v>13</v>
      </c>
      <c r="E40" s="99" t="s">
        <v>577</v>
      </c>
      <c r="F40" s="100">
        <v>1</v>
      </c>
      <c r="G40" s="101" t="s">
        <v>578</v>
      </c>
      <c r="H40" s="101" t="s">
        <v>283</v>
      </c>
      <c r="I40" s="101" t="s">
        <v>579</v>
      </c>
      <c r="J40" s="101">
        <v>3102788070</v>
      </c>
      <c r="K40" s="101" t="s">
        <v>580</v>
      </c>
      <c r="L40" s="102">
        <v>1913456.67</v>
      </c>
      <c r="M40" s="102">
        <v>172566.42</v>
      </c>
      <c r="N40" s="102">
        <v>1500000.42</v>
      </c>
      <c r="O40" s="103"/>
      <c r="P40" s="103"/>
      <c r="Q40" s="103"/>
    </row>
    <row r="41" spans="1:17" ht="41.4" x14ac:dyDescent="0.3">
      <c r="A41" s="96" t="s">
        <v>281</v>
      </c>
      <c r="B41" s="97">
        <v>20401</v>
      </c>
      <c r="C41" s="98">
        <v>62021000100058</v>
      </c>
      <c r="D41" s="98" t="s">
        <v>13</v>
      </c>
      <c r="E41" s="99" t="s">
        <v>581</v>
      </c>
      <c r="F41" s="100">
        <v>35000</v>
      </c>
      <c r="G41" s="101" t="s">
        <v>582</v>
      </c>
      <c r="H41" s="101" t="s">
        <v>283</v>
      </c>
      <c r="I41" s="101" t="s">
        <v>583</v>
      </c>
      <c r="J41" s="101">
        <v>3101303248</v>
      </c>
      <c r="K41" s="101">
        <v>4600058298</v>
      </c>
      <c r="L41" s="102">
        <v>28195</v>
      </c>
      <c r="M41" s="102">
        <f>L41*13%</f>
        <v>3665.35</v>
      </c>
      <c r="N41" s="102">
        <f>M41+L41</f>
        <v>31860.35</v>
      </c>
      <c r="O41" s="103"/>
      <c r="P41" s="103"/>
      <c r="Q41" s="103"/>
    </row>
    <row r="42" spans="1:17" ht="27.6" x14ac:dyDescent="0.3">
      <c r="A42" s="96" t="s">
        <v>281</v>
      </c>
      <c r="B42" s="97">
        <v>10701</v>
      </c>
      <c r="C42" s="98">
        <v>62021000100057</v>
      </c>
      <c r="D42" s="98" t="s">
        <v>13</v>
      </c>
      <c r="E42" s="99" t="s">
        <v>584</v>
      </c>
      <c r="F42" s="100">
        <v>299880</v>
      </c>
      <c r="G42" s="101" t="s">
        <v>585</v>
      </c>
      <c r="H42" s="101" t="s">
        <v>283</v>
      </c>
      <c r="I42" s="101" t="s">
        <v>469</v>
      </c>
      <c r="J42" s="101">
        <v>3101313740</v>
      </c>
      <c r="K42" s="101">
        <v>4600058912</v>
      </c>
      <c r="L42" s="102">
        <v>294000</v>
      </c>
      <c r="M42" s="102">
        <v>5880</v>
      </c>
      <c r="N42" s="102">
        <v>299880</v>
      </c>
      <c r="O42" s="103"/>
      <c r="P42" s="103"/>
      <c r="Q42" s="103"/>
    </row>
    <row r="43" spans="1:17" ht="55.2" customHeight="1" x14ac:dyDescent="0.3">
      <c r="A43" s="96" t="s">
        <v>327</v>
      </c>
      <c r="B43" s="97">
        <v>29903</v>
      </c>
      <c r="C43" s="98">
        <v>62021000700038</v>
      </c>
      <c r="D43" s="98" t="s">
        <v>13</v>
      </c>
      <c r="E43" s="99" t="s">
        <v>586</v>
      </c>
      <c r="F43" s="100">
        <v>557850</v>
      </c>
      <c r="G43" s="101" t="s">
        <v>587</v>
      </c>
      <c r="H43" s="101" t="s">
        <v>283</v>
      </c>
      <c r="I43" s="101" t="s">
        <v>588</v>
      </c>
      <c r="J43" s="101">
        <v>3101576808</v>
      </c>
      <c r="K43" s="101">
        <v>4600059127</v>
      </c>
      <c r="L43" s="102">
        <v>557850</v>
      </c>
      <c r="M43" s="102">
        <f>L43*13%</f>
        <v>72520.5</v>
      </c>
      <c r="N43" s="102">
        <f>M43+L43</f>
        <v>630370.5</v>
      </c>
      <c r="O43" s="103"/>
      <c r="P43" s="103"/>
      <c r="Q43" s="103"/>
    </row>
    <row r="44" spans="1:17" x14ac:dyDescent="0.3">
      <c r="A44" s="96" t="s">
        <v>305</v>
      </c>
      <c r="B44" s="97">
        <v>10301</v>
      </c>
      <c r="C44" s="98">
        <v>62021000200008</v>
      </c>
      <c r="D44" s="98" t="s">
        <v>14</v>
      </c>
      <c r="E44" s="99" t="s">
        <v>589</v>
      </c>
      <c r="F44" s="100">
        <v>4600000</v>
      </c>
      <c r="G44" s="101" t="s">
        <v>590</v>
      </c>
      <c r="H44" s="101" t="s">
        <v>283</v>
      </c>
      <c r="I44" s="101" t="s">
        <v>591</v>
      </c>
      <c r="J44" s="101">
        <v>3101347117</v>
      </c>
      <c r="K44" s="101">
        <v>4600059649</v>
      </c>
      <c r="L44" s="102">
        <v>4070796.46</v>
      </c>
      <c r="M44" s="102">
        <f>L44*13%</f>
        <v>529203.53980000003</v>
      </c>
      <c r="N44" s="102">
        <f>M44+L44</f>
        <v>4599999.9998000003</v>
      </c>
      <c r="O44" s="103"/>
      <c r="P44" s="103"/>
      <c r="Q44" s="103"/>
    </row>
    <row r="45" spans="1:17" ht="27.6" x14ac:dyDescent="0.3">
      <c r="A45" s="96" t="s">
        <v>291</v>
      </c>
      <c r="B45" s="97">
        <v>10101</v>
      </c>
      <c r="C45" s="98">
        <v>62021000400004</v>
      </c>
      <c r="D45" s="98" t="s">
        <v>14</v>
      </c>
      <c r="E45" s="99" t="s">
        <v>592</v>
      </c>
      <c r="F45" s="100">
        <v>8919937.5</v>
      </c>
      <c r="G45" s="101" t="s">
        <v>593</v>
      </c>
      <c r="H45" s="101" t="s">
        <v>594</v>
      </c>
      <c r="I45" s="101"/>
      <c r="J45" s="101"/>
      <c r="K45" s="101"/>
      <c r="L45" s="102"/>
      <c r="M45" s="102"/>
      <c r="N45" s="102"/>
      <c r="O45" s="103"/>
      <c r="P45" s="103"/>
      <c r="Q45" s="103"/>
    </row>
    <row r="46" spans="1:17" ht="27.6" x14ac:dyDescent="0.3">
      <c r="A46" s="96" t="s">
        <v>295</v>
      </c>
      <c r="B46" s="97">
        <v>10301</v>
      </c>
      <c r="C46" s="98">
        <v>62021000300010</v>
      </c>
      <c r="D46" s="98" t="s">
        <v>172</v>
      </c>
      <c r="E46" s="99" t="s">
        <v>595</v>
      </c>
      <c r="F46" s="100">
        <v>135500000</v>
      </c>
      <c r="G46" s="101" t="s">
        <v>408</v>
      </c>
      <c r="H46" s="101" t="s">
        <v>283</v>
      </c>
      <c r="I46" s="101" t="s">
        <v>596</v>
      </c>
      <c r="J46" s="101">
        <v>3101028741</v>
      </c>
      <c r="K46" s="101">
        <v>4600056551</v>
      </c>
      <c r="L46" s="102">
        <v>90324064</v>
      </c>
      <c r="M46" s="102">
        <v>11742128.32</v>
      </c>
      <c r="N46" s="102">
        <v>102066192.31999999</v>
      </c>
      <c r="O46" s="103"/>
      <c r="P46" s="103"/>
      <c r="Q46" s="103"/>
    </row>
    <row r="47" spans="1:17" ht="41.4" customHeight="1" x14ac:dyDescent="0.3">
      <c r="A47" s="96" t="s">
        <v>281</v>
      </c>
      <c r="B47" s="97">
        <v>10103</v>
      </c>
      <c r="C47" s="98">
        <v>62021000100036</v>
      </c>
      <c r="D47" s="98" t="s">
        <v>172</v>
      </c>
      <c r="E47" s="99" t="s">
        <v>597</v>
      </c>
      <c r="F47" s="100">
        <v>2</v>
      </c>
      <c r="G47" s="101" t="s">
        <v>404</v>
      </c>
      <c r="H47" s="101" t="s">
        <v>283</v>
      </c>
      <c r="I47" s="101" t="s">
        <v>598</v>
      </c>
      <c r="J47" s="101">
        <v>3101384584</v>
      </c>
      <c r="K47" s="101" t="s">
        <v>599</v>
      </c>
      <c r="L47" s="102"/>
      <c r="M47" s="102"/>
      <c r="N47" s="102"/>
      <c r="O47" s="103">
        <v>5810</v>
      </c>
      <c r="P47" s="103">
        <v>755.3</v>
      </c>
      <c r="Q47" s="103">
        <v>6565.3</v>
      </c>
    </row>
    <row r="48" spans="1:17" ht="27.6" x14ac:dyDescent="0.3">
      <c r="A48" s="96" t="s">
        <v>295</v>
      </c>
      <c r="B48" s="97">
        <v>10499</v>
      </c>
      <c r="C48" s="98">
        <v>62021000300009</v>
      </c>
      <c r="D48" s="98" t="s">
        <v>172</v>
      </c>
      <c r="E48" s="99" t="s">
        <v>600</v>
      </c>
      <c r="F48" s="100">
        <v>1</v>
      </c>
      <c r="G48" s="101" t="s">
        <v>389</v>
      </c>
      <c r="H48" s="101" t="s">
        <v>283</v>
      </c>
      <c r="I48" s="101" t="s">
        <v>601</v>
      </c>
      <c r="J48" s="101">
        <v>3101201950</v>
      </c>
      <c r="K48" s="101" t="s">
        <v>602</v>
      </c>
      <c r="L48" s="102"/>
      <c r="M48" s="102"/>
      <c r="N48" s="102"/>
      <c r="O48" s="103">
        <v>961.74</v>
      </c>
      <c r="P48" s="103">
        <v>125.026</v>
      </c>
      <c r="Q48" s="103">
        <v>1086.7660000000001</v>
      </c>
    </row>
    <row r="49" spans="1:17" ht="27.6" x14ac:dyDescent="0.3">
      <c r="A49" s="96" t="s">
        <v>295</v>
      </c>
      <c r="B49" s="97">
        <v>50105</v>
      </c>
      <c r="C49" s="98">
        <v>62021000300011</v>
      </c>
      <c r="D49" s="98" t="s">
        <v>172</v>
      </c>
      <c r="E49" s="99" t="s">
        <v>603</v>
      </c>
      <c r="F49" s="100">
        <v>22293132.309999999</v>
      </c>
      <c r="G49" s="101" t="s">
        <v>465</v>
      </c>
      <c r="H49" s="101" t="s">
        <v>283</v>
      </c>
      <c r="I49" s="101" t="s">
        <v>245</v>
      </c>
      <c r="J49" s="101">
        <v>3101384584</v>
      </c>
      <c r="K49" s="101">
        <v>4600056852</v>
      </c>
      <c r="L49" s="102"/>
      <c r="M49" s="102"/>
      <c r="N49" s="102"/>
      <c r="O49" s="103">
        <v>29305.46</v>
      </c>
      <c r="P49" s="103">
        <f>O49*13%</f>
        <v>3809.7098000000001</v>
      </c>
      <c r="Q49" s="103">
        <f>P49+O49</f>
        <v>33115.169799999996</v>
      </c>
    </row>
    <row r="50" spans="1:17" ht="41.4" x14ac:dyDescent="0.3">
      <c r="A50" s="96" t="s">
        <v>287</v>
      </c>
      <c r="B50" s="97">
        <v>59903</v>
      </c>
      <c r="C50" s="98">
        <v>62021000600004</v>
      </c>
      <c r="D50" s="98" t="s">
        <v>51</v>
      </c>
      <c r="E50" s="99" t="s">
        <v>604</v>
      </c>
      <c r="F50" s="100">
        <v>1</v>
      </c>
      <c r="G50" s="101" t="s">
        <v>134</v>
      </c>
      <c r="H50" s="101" t="s">
        <v>283</v>
      </c>
      <c r="I50" s="101" t="s">
        <v>75</v>
      </c>
      <c r="J50" s="101" t="s">
        <v>289</v>
      </c>
      <c r="K50" s="101" t="s">
        <v>290</v>
      </c>
      <c r="L50" s="102"/>
      <c r="M50" s="102"/>
      <c r="N50" s="102"/>
      <c r="O50" s="103"/>
      <c r="P50" s="103"/>
      <c r="Q50" s="103"/>
    </row>
    <row r="51" spans="1:17" ht="27.6" x14ac:dyDescent="0.3">
      <c r="A51" s="96" t="s">
        <v>281</v>
      </c>
      <c r="B51" s="97">
        <v>10103</v>
      </c>
      <c r="C51" s="98">
        <v>62021000100030</v>
      </c>
      <c r="D51" s="98" t="s">
        <v>51</v>
      </c>
      <c r="E51" s="99" t="s">
        <v>605</v>
      </c>
      <c r="F51" s="100">
        <v>8</v>
      </c>
      <c r="G51" s="101" t="s">
        <v>342</v>
      </c>
      <c r="H51" s="101" t="s">
        <v>606</v>
      </c>
      <c r="I51" s="101"/>
      <c r="J51" s="101"/>
      <c r="K51" s="101"/>
      <c r="L51" s="102"/>
      <c r="M51" s="102"/>
      <c r="N51" s="102"/>
      <c r="O51" s="103"/>
      <c r="P51" s="103"/>
      <c r="Q51" s="103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Ene_Feb_Mar_Abr_May_Jun</vt:lpstr>
      <vt:lpstr>Jul_Ago_Set</vt:lpstr>
      <vt:lpstr>Oct_Nov_Dic</vt:lpstr>
      <vt:lpstr>Ene_Feb_Mar_Abr_May_Jun!Área_de_impresión</vt:lpstr>
      <vt:lpstr>Ene_Feb_Mar_Abr_May_Jun!Títulos_a_imprimir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Chinchilla Montoya</dc:creator>
  <cp:lastModifiedBy>Hannia Henández González</cp:lastModifiedBy>
  <cp:lastPrinted>2021-07-07T18:47:35Z</cp:lastPrinted>
  <dcterms:created xsi:type="dcterms:W3CDTF">2017-07-05T17:14:34Z</dcterms:created>
  <dcterms:modified xsi:type="dcterms:W3CDTF">2022-01-14T16:48:08Z</dcterms:modified>
</cp:coreProperties>
</file>